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20775" windowHeight="9405"/>
  </bookViews>
  <sheets>
    <sheet name="By Framework" sheetId="1" r:id="rId1"/>
  </sheets>
  <calcPr calcId="125725"/>
</workbook>
</file>

<file path=xl/calcChain.xml><?xml version="1.0" encoding="utf-8"?>
<calcChain xmlns="http://schemas.openxmlformats.org/spreadsheetml/2006/main">
  <c r="AB293" i="1"/>
  <c r="AB294" s="1"/>
  <c r="AA293"/>
  <c r="AA294" s="1"/>
  <c r="Z293"/>
  <c r="Z294" s="1"/>
  <c r="Y293"/>
  <c r="Y294" s="1"/>
  <c r="X293"/>
  <c r="X294" s="1"/>
  <c r="W293"/>
  <c r="W294" s="1"/>
  <c r="V293"/>
  <c r="V294" s="1"/>
  <c r="U293"/>
  <c r="U294" s="1"/>
  <c r="T293"/>
  <c r="T294" s="1"/>
  <c r="S293"/>
  <c r="S294" s="1"/>
  <c r="R293"/>
  <c r="R294" s="1"/>
  <c r="Q293"/>
  <c r="Q294" s="1"/>
  <c r="P293"/>
  <c r="P294" s="1"/>
  <c r="O293"/>
  <c r="O294" s="1"/>
  <c r="N293"/>
  <c r="N294" s="1"/>
  <c r="M293"/>
  <c r="M294" s="1"/>
  <c r="L293"/>
  <c r="L294" s="1"/>
  <c r="K293"/>
  <c r="K294" s="1"/>
  <c r="J293"/>
  <c r="J294" s="1"/>
  <c r="I293"/>
  <c r="I294" s="1"/>
  <c r="H293"/>
  <c r="H294" s="1"/>
  <c r="G293"/>
  <c r="G294" s="1"/>
  <c r="F293"/>
  <c r="F294" s="1"/>
  <c r="E293"/>
  <c r="E294" s="1"/>
  <c r="D293"/>
  <c r="D294" s="1"/>
  <c r="C292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71"/>
  <c r="B271" s="1"/>
  <c r="C270"/>
  <c r="B270" s="1"/>
  <c r="C269"/>
  <c r="B269" s="1"/>
  <c r="C268"/>
  <c r="B268" s="1"/>
  <c r="C267"/>
  <c r="B267" s="1"/>
  <c r="C266"/>
  <c r="B266" s="1"/>
  <c r="C265"/>
  <c r="B265" s="1"/>
  <c r="C264"/>
  <c r="B264" s="1"/>
  <c r="C263"/>
  <c r="B263" s="1"/>
  <c r="C262"/>
  <c r="B262" s="1"/>
  <c r="C261"/>
  <c r="B261" s="1"/>
  <c r="C260"/>
  <c r="B260" s="1"/>
  <c r="C259"/>
  <c r="B259" s="1"/>
  <c r="C258"/>
  <c r="B258" s="1"/>
  <c r="C257"/>
  <c r="B257" s="1"/>
  <c r="C256"/>
  <c r="B256" s="1"/>
  <c r="C255"/>
  <c r="B255" s="1"/>
  <c r="C254"/>
  <c r="B254" s="1"/>
  <c r="C253"/>
  <c r="B253" s="1"/>
  <c r="C252"/>
  <c r="B252" s="1"/>
  <c r="C251"/>
  <c r="B251" s="1"/>
  <c r="C250"/>
  <c r="B250" s="1"/>
  <c r="C249"/>
  <c r="B249" s="1"/>
  <c r="C248"/>
  <c r="B248" s="1"/>
  <c r="C247"/>
  <c r="B247" s="1"/>
  <c r="C246"/>
  <c r="B246" s="1"/>
  <c r="C245"/>
  <c r="B245" s="1"/>
  <c r="C244"/>
  <c r="B244" s="1"/>
  <c r="C242"/>
  <c r="B242" s="1"/>
  <c r="C241"/>
  <c r="B241" s="1"/>
  <c r="C240"/>
  <c r="B240" s="1"/>
  <c r="C239"/>
  <c r="B239" s="1"/>
  <c r="C238"/>
  <c r="B238" s="1"/>
  <c r="C237"/>
  <c r="B237" s="1"/>
  <c r="C236"/>
  <c r="B236" s="1"/>
  <c r="C235"/>
  <c r="B235" s="1"/>
  <c r="C234"/>
  <c r="B234" s="1"/>
  <c r="C233"/>
  <c r="B233" s="1"/>
  <c r="C232"/>
  <c r="B232" s="1"/>
  <c r="C231"/>
  <c r="B231" s="1"/>
  <c r="C230"/>
  <c r="B230" s="1"/>
  <c r="C229"/>
  <c r="B229" s="1"/>
  <c r="C228"/>
  <c r="B228" s="1"/>
  <c r="C227"/>
  <c r="B227" s="1"/>
  <c r="C226"/>
  <c r="B226" s="1"/>
  <c r="C225"/>
  <c r="B225" s="1"/>
  <c r="C224"/>
  <c r="B224" s="1"/>
  <c r="C223"/>
  <c r="B223" s="1"/>
  <c r="C222"/>
  <c r="B222" s="1"/>
  <c r="C220"/>
  <c r="B220" s="1"/>
  <c r="C219"/>
  <c r="B219" s="1"/>
  <c r="C218"/>
  <c r="B218" s="1"/>
  <c r="C217"/>
  <c r="B217" s="1"/>
  <c r="C216"/>
  <c r="B216" s="1"/>
  <c r="C215"/>
  <c r="B215" s="1"/>
  <c r="C214"/>
  <c r="B214" s="1"/>
  <c r="C213"/>
  <c r="B213" s="1"/>
  <c r="C212"/>
  <c r="B212" s="1"/>
  <c r="C211"/>
  <c r="B211" s="1"/>
  <c r="C210"/>
  <c r="B210" s="1"/>
  <c r="C209"/>
  <c r="B209" s="1"/>
  <c r="C208"/>
  <c r="B208" s="1"/>
  <c r="C207"/>
  <c r="B207" s="1"/>
  <c r="C206"/>
  <c r="B206" s="1"/>
  <c r="C205"/>
  <c r="B205" s="1"/>
  <c r="C204"/>
  <c r="B204" s="1"/>
  <c r="C202"/>
  <c r="B202" s="1"/>
  <c r="C201"/>
  <c r="B201" s="1"/>
  <c r="C200"/>
  <c r="B200" s="1"/>
  <c r="C199"/>
  <c r="B199" s="1"/>
  <c r="C198"/>
  <c r="B198" s="1"/>
  <c r="C197"/>
  <c r="B197" s="1"/>
  <c r="C196"/>
  <c r="B196" s="1"/>
  <c r="C195"/>
  <c r="B195" s="1"/>
  <c r="C194"/>
  <c r="B194" s="1"/>
  <c r="C193"/>
  <c r="B193" s="1"/>
  <c r="C192"/>
  <c r="B192" s="1"/>
  <c r="C191"/>
  <c r="B191" s="1"/>
  <c r="C190"/>
  <c r="B190" s="1"/>
  <c r="C189"/>
  <c r="B189" s="1"/>
  <c r="C188"/>
  <c r="B188" s="1"/>
  <c r="C187"/>
  <c r="B187" s="1"/>
  <c r="C186"/>
  <c r="B186" s="1"/>
  <c r="C185"/>
  <c r="B185" s="1"/>
  <c r="C184"/>
  <c r="B184" s="1"/>
  <c r="C183"/>
  <c r="B183" s="1"/>
  <c r="C182"/>
  <c r="B182" s="1"/>
  <c r="C181"/>
  <c r="B181" s="1"/>
  <c r="C180"/>
  <c r="B180" s="1"/>
  <c r="C179"/>
  <c r="B179" s="1"/>
  <c r="C178"/>
  <c r="B178" s="1"/>
  <c r="C177"/>
  <c r="B177" s="1"/>
  <c r="C176"/>
  <c r="B176" s="1"/>
  <c r="C175"/>
  <c r="B175" s="1"/>
  <c r="C174"/>
  <c r="B174" s="1"/>
  <c r="C173"/>
  <c r="B173" s="1"/>
  <c r="C172"/>
  <c r="B172" s="1"/>
  <c r="C171"/>
  <c r="B171" s="1"/>
  <c r="C169"/>
  <c r="B169" s="1"/>
  <c r="C168"/>
  <c r="B168" s="1"/>
  <c r="C167"/>
  <c r="B167" s="1"/>
  <c r="C166"/>
  <c r="B166" s="1"/>
  <c r="C165"/>
  <c r="B165" s="1"/>
  <c r="C164"/>
  <c r="B164" s="1"/>
  <c r="C163"/>
  <c r="B163" s="1"/>
  <c r="C162"/>
  <c r="B162" s="1"/>
  <c r="C161"/>
  <c r="B161" s="1"/>
  <c r="C160"/>
  <c r="B160" s="1"/>
  <c r="C159"/>
  <c r="B159" s="1"/>
  <c r="C158"/>
  <c r="B158" s="1"/>
  <c r="C157"/>
  <c r="B157" s="1"/>
  <c r="C156"/>
  <c r="B156" s="1"/>
  <c r="C155"/>
  <c r="B155" s="1"/>
  <c r="C154"/>
  <c r="B154" s="1"/>
  <c r="C153"/>
  <c r="B153" s="1"/>
  <c r="C152"/>
  <c r="B152" s="1"/>
  <c r="C151"/>
  <c r="B151" s="1"/>
  <c r="C150"/>
  <c r="B150" s="1"/>
  <c r="C149"/>
  <c r="B149" s="1"/>
  <c r="C148"/>
  <c r="B148" s="1"/>
  <c r="C147"/>
  <c r="B147" s="1"/>
  <c r="C146"/>
  <c r="B146" s="1"/>
  <c r="C145"/>
  <c r="B145" s="1"/>
  <c r="C144"/>
  <c r="B144" s="1"/>
  <c r="C143"/>
  <c r="B143" s="1"/>
  <c r="C142"/>
  <c r="B142" s="1"/>
  <c r="C141"/>
  <c r="B141" s="1"/>
  <c r="C140"/>
  <c r="B140" s="1"/>
  <c r="C139"/>
  <c r="B139" s="1"/>
  <c r="C138"/>
  <c r="B138" s="1"/>
  <c r="C137"/>
  <c r="B137" s="1"/>
  <c r="C136"/>
  <c r="B136" s="1"/>
  <c r="C135"/>
  <c r="B135" s="1"/>
  <c r="C134"/>
  <c r="B134" s="1"/>
  <c r="C133"/>
  <c r="B133" s="1"/>
  <c r="C132"/>
  <c r="B132" s="1"/>
  <c r="C131"/>
  <c r="B131" s="1"/>
  <c r="C130"/>
  <c r="B130" s="1"/>
  <c r="C129"/>
  <c r="B129" s="1"/>
  <c r="C128"/>
  <c r="B128" s="1"/>
  <c r="C127"/>
  <c r="B127" s="1"/>
  <c r="C126"/>
  <c r="B126" s="1"/>
  <c r="C125"/>
  <c r="B125" s="1"/>
  <c r="C124"/>
  <c r="B124" s="1"/>
  <c r="C122"/>
  <c r="B122" s="1"/>
  <c r="C121"/>
  <c r="B121" s="1"/>
  <c r="C120"/>
  <c r="B120" s="1"/>
  <c r="C119"/>
  <c r="B119" s="1"/>
  <c r="C118"/>
  <c r="B118" s="1"/>
  <c r="C117"/>
  <c r="B117" s="1"/>
  <c r="C116"/>
  <c r="B116" s="1"/>
  <c r="C115"/>
  <c r="B115" s="1"/>
  <c r="C113"/>
  <c r="B113" s="1"/>
  <c r="C112"/>
  <c r="B112" s="1"/>
  <c r="C111"/>
  <c r="B111" s="1"/>
  <c r="C110"/>
  <c r="B110" s="1"/>
  <c r="C109"/>
  <c r="B109" s="1"/>
  <c r="C108"/>
  <c r="B108" s="1"/>
  <c r="C107"/>
  <c r="B107" s="1"/>
  <c r="C105"/>
  <c r="B105" s="1"/>
  <c r="C104"/>
  <c r="B104" s="1"/>
  <c r="C103"/>
  <c r="B103" s="1"/>
  <c r="C102"/>
  <c r="B102" s="1"/>
  <c r="C101"/>
  <c r="B101" s="1"/>
  <c r="C100"/>
  <c r="B100" s="1"/>
  <c r="C99"/>
  <c r="B99" s="1"/>
  <c r="C98"/>
  <c r="B98" s="1"/>
  <c r="C97"/>
  <c r="B97" s="1"/>
  <c r="C96"/>
  <c r="B96" s="1"/>
  <c r="C95"/>
  <c r="B95" s="1"/>
  <c r="C94"/>
  <c r="B94" s="1"/>
  <c r="C93"/>
  <c r="B93" s="1"/>
  <c r="C92"/>
  <c r="B92" s="1"/>
  <c r="C91"/>
  <c r="B91" s="1"/>
  <c r="C90"/>
  <c r="B90" s="1"/>
  <c r="C89"/>
  <c r="B89" s="1"/>
  <c r="C88"/>
  <c r="B88" s="1"/>
  <c r="C87"/>
  <c r="B87" s="1"/>
  <c r="C85"/>
  <c r="B85" s="1"/>
  <c r="C84"/>
  <c r="B84" s="1"/>
  <c r="C83"/>
  <c r="B83" s="1"/>
  <c r="C82"/>
  <c r="B82" s="1"/>
  <c r="C81"/>
  <c r="B81" s="1"/>
  <c r="C80"/>
  <c r="B80" s="1"/>
  <c r="C79"/>
  <c r="B79" s="1"/>
  <c r="C78"/>
  <c r="B78" s="1"/>
  <c r="C77"/>
  <c r="B77" s="1"/>
  <c r="C76"/>
  <c r="B76" s="1"/>
  <c r="C75"/>
  <c r="B75" s="1"/>
  <c r="C74"/>
  <c r="B74" s="1"/>
  <c r="C73"/>
  <c r="B73" s="1"/>
  <c r="C72"/>
  <c r="B72" s="1"/>
  <c r="C71"/>
  <c r="B71" s="1"/>
  <c r="C70"/>
  <c r="B70" s="1"/>
  <c r="C69"/>
  <c r="B69" s="1"/>
  <c r="C68"/>
  <c r="B68" s="1"/>
  <c r="C67"/>
  <c r="B67" s="1"/>
  <c r="C66"/>
  <c r="B66" s="1"/>
  <c r="C65"/>
  <c r="B65" s="1"/>
  <c r="C64"/>
  <c r="B64" s="1"/>
  <c r="C63"/>
  <c r="B63" s="1"/>
  <c r="C62"/>
  <c r="B62" s="1"/>
  <c r="C61"/>
  <c r="B61" s="1"/>
  <c r="C60"/>
  <c r="B60" s="1"/>
  <c r="C59"/>
  <c r="B59" s="1"/>
  <c r="C58"/>
  <c r="B58" s="1"/>
  <c r="C57"/>
  <c r="B57" s="1"/>
  <c r="C56"/>
  <c r="B56" s="1"/>
  <c r="C55"/>
  <c r="B55" s="1"/>
  <c r="C54"/>
  <c r="B54" s="1"/>
  <c r="C53"/>
  <c r="B53" s="1"/>
  <c r="C52"/>
  <c r="B52" s="1"/>
  <c r="C51"/>
  <c r="B51" s="1"/>
  <c r="C50"/>
  <c r="B50" s="1"/>
  <c r="C49"/>
  <c r="B49" s="1"/>
  <c r="C48"/>
  <c r="B48" s="1"/>
  <c r="C47"/>
  <c r="B47" s="1"/>
  <c r="C46"/>
  <c r="B46" s="1"/>
  <c r="C45"/>
  <c r="B45" s="1"/>
  <c r="C44"/>
  <c r="B44" s="1"/>
  <c r="C43"/>
  <c r="B43" s="1"/>
  <c r="C42"/>
  <c r="B42" s="1"/>
  <c r="C41"/>
  <c r="B41" s="1"/>
  <c r="C40"/>
  <c r="B40" s="1"/>
  <c r="C39"/>
  <c r="B39" s="1"/>
  <c r="C38"/>
  <c r="B38" s="1"/>
  <c r="C37"/>
  <c r="B37" s="1"/>
  <c r="C36"/>
  <c r="B36" s="1"/>
  <c r="C35"/>
  <c r="B35" s="1"/>
  <c r="C34"/>
  <c r="B34" s="1"/>
  <c r="C33"/>
  <c r="B33" s="1"/>
  <c r="C32"/>
  <c r="B32" s="1"/>
  <c r="C31"/>
  <c r="B31" s="1"/>
  <c r="C30"/>
  <c r="B30" s="1"/>
  <c r="C29"/>
  <c r="B29" s="1"/>
  <c r="C28"/>
  <c r="B28" s="1"/>
  <c r="C26"/>
  <c r="B26" s="1"/>
  <c r="C25"/>
  <c r="B25" s="1"/>
  <c r="C24"/>
  <c r="B24" s="1"/>
  <c r="C23"/>
  <c r="B23" s="1"/>
  <c r="C22"/>
  <c r="B22" s="1"/>
  <c r="C21"/>
  <c r="B21" s="1"/>
  <c r="C20"/>
  <c r="B20" s="1"/>
  <c r="C19"/>
  <c r="B19" s="1"/>
  <c r="C18"/>
  <c r="B18"/>
  <c r="C17"/>
  <c r="B17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A1"/>
</calcChain>
</file>

<file path=xl/sharedStrings.xml><?xml version="1.0" encoding="utf-8"?>
<sst xmlns="http://schemas.openxmlformats.org/spreadsheetml/2006/main" count="1650" uniqueCount="292">
  <si>
    <t>Last Update</t>
  </si>
  <si>
    <t>Layout</t>
  </si>
  <si>
    <t>Grid system</t>
  </si>
  <si>
    <t>x</t>
  </si>
  <si>
    <t>Baseline grid (vertical rhythm)</t>
  </si>
  <si>
    <t>Containers or panels</t>
  </si>
  <si>
    <t>Containers or panels with headings</t>
  </si>
  <si>
    <t>Stacked containers (like pieces of paper)</t>
  </si>
  <si>
    <t>Spacing (common dimensions)</t>
  </si>
  <si>
    <t>Vertical alignment helpers</t>
  </si>
  <si>
    <t>Fixed positioning helpers</t>
  </si>
  <si>
    <t>Float helpers</t>
  </si>
  <si>
    <t>Arrange/flex-table</t>
  </si>
  <si>
    <t>Flexbox layout patterns</t>
  </si>
  <si>
    <t>Dynamic grid (masonry)</t>
  </si>
  <si>
    <t>Misc.</t>
  </si>
  <si>
    <t>Colors</t>
  </si>
  <si>
    <t>Icons</t>
  </si>
  <si>
    <t>Sprites</t>
  </si>
  <si>
    <t>Region/culture flags (US, GB, FR, etc.)</t>
  </si>
  <si>
    <t>Visiblity classes (based on viewport size)</t>
  </si>
  <si>
    <t>Arrows/carets</t>
  </si>
  <si>
    <t>Avatars</t>
  </si>
  <si>
    <t>Parent-child avatars</t>
  </si>
  <si>
    <t>Border styles</t>
  </si>
  <si>
    <t>Shadows</t>
  </si>
  <si>
    <t>Typography</t>
  </si>
  <si>
    <t>Font stacks</t>
  </si>
  <si>
    <t>Heading 1</t>
  </si>
  <si>
    <t>Heading 2</t>
  </si>
  <si>
    <t>Heading 3</t>
  </si>
  <si>
    <t>Heading 4</t>
  </si>
  <si>
    <t>Heading 5</t>
  </si>
  <si>
    <t>Heading 6</t>
  </si>
  <si>
    <t>Subheading 1</t>
  </si>
  <si>
    <t>Subheading 2</t>
  </si>
  <si>
    <t>Subheading 3</t>
  </si>
  <si>
    <t>Subheading 4</t>
  </si>
  <si>
    <t>Subheading 5</t>
  </si>
  <si>
    <t>Subheading 6</t>
  </si>
  <si>
    <t>hgroup Heading 1</t>
  </si>
  <si>
    <t>hgroup Heading 2</t>
  </si>
  <si>
    <t>hgroup Heading 3</t>
  </si>
  <si>
    <t>hgroup Heading 4</t>
  </si>
  <si>
    <t>hgroup Heading 5</t>
  </si>
  <si>
    <t>hgroup Heading 6</t>
  </si>
  <si>
    <t>Small heading segments (inline in larger heading)</t>
  </si>
  <si>
    <t>Inline heading links</t>
  </si>
  <si>
    <t>Headings with imagery or iconography</t>
  </si>
  <si>
    <t>Heading with divider or rule</t>
  </si>
  <si>
    <t>Disabled heading</t>
  </si>
  <si>
    <t>Paragraph</t>
  </si>
  <si>
    <t>Lead/intro copy or paragraph</t>
  </si>
  <si>
    <t>Secondary paragraph</t>
  </si>
  <si>
    <t>Tertiary paragraph</t>
  </si>
  <si>
    <t>Caption paragraph</t>
  </si>
  <si>
    <t>Blockquote</t>
  </si>
  <si>
    <t>Citation (usually with blockquote)</t>
  </si>
  <si>
    <t>Pull quote</t>
  </si>
  <si>
    <t>Address / Vcard</t>
  </si>
  <si>
    <t>Text alignment classes</t>
  </si>
  <si>
    <t>Text style classes</t>
  </si>
  <si>
    <t>Unordered list</t>
  </si>
  <si>
    <t>Unordered list with no bullet (indent-only)</t>
  </si>
  <si>
    <t>Ordered list</t>
  </si>
  <si>
    <t>Unstyled list</t>
  </si>
  <si>
    <t>Inline, inline-block or horizontal list</t>
  </si>
  <si>
    <t>Definition list</t>
  </si>
  <si>
    <t>Horizontal definition list</t>
  </si>
  <si>
    <t>Dictionary definition list</t>
  </si>
  <si>
    <t>Dialog definition list</t>
  </si>
  <si>
    <t>Legal terms list</t>
  </si>
  <si>
    <t>Block list</t>
  </si>
  <si>
    <t>List with dividers</t>
  </si>
  <si>
    <t>List with images</t>
  </si>
  <si>
    <t>List of links</t>
  </si>
  <si>
    <t>Animated list (on hover, etc.)</t>
  </si>
  <si>
    <t>Horizontal rule(s) or dividers</t>
  </si>
  <si>
    <t>Vertical rule(s) or dividers</t>
  </si>
  <si>
    <t>Drop capitals</t>
  </si>
  <si>
    <t>Ampersands</t>
  </si>
  <si>
    <t>Margin notes</t>
  </si>
  <si>
    <t>Single-line truncation</t>
  </si>
  <si>
    <t>Text selection styles</t>
  </si>
  <si>
    <t>Responsive text size (flow-text)</t>
  </si>
  <si>
    <t>Inline styles</t>
  </si>
  <si>
    <t>Link</t>
  </si>
  <si>
    <t>Small print</t>
  </si>
  <si>
    <t>Strong or bold</t>
  </si>
  <si>
    <t>Emphasis or italic</t>
  </si>
  <si>
    <t>Emphasis styles (muted, error, success)</t>
  </si>
  <si>
    <t>Deletion (strikethrough)</t>
  </si>
  <si>
    <t>Insertion</t>
  </si>
  <si>
    <t>Mark or highlight</t>
  </si>
  <si>
    <t>Definition</t>
  </si>
  <si>
    <t>Subscript and superscript</t>
  </si>
  <si>
    <t>Abbreviation</t>
  </si>
  <si>
    <t>Time or date</t>
  </si>
  <si>
    <t>Inline quotes (q)</t>
  </si>
  <si>
    <t>Inline labels</t>
  </si>
  <si>
    <t>Inline badges/counters (numeric)</t>
  </si>
  <si>
    <t>Inline badges/states (text)</t>
  </si>
  <si>
    <t>Inline tooltips (not interactive)</t>
  </si>
  <si>
    <t>Unarticulated non-textual annotation (u)</t>
  </si>
  <si>
    <t>White space characters</t>
  </si>
  <si>
    <t>Code</t>
  </si>
  <si>
    <t>Code comment</t>
  </si>
  <si>
    <t>Preformatted</t>
  </si>
  <si>
    <t>Preformatted with line numbers and/or syntax highlighting</t>
  </si>
  <si>
    <t>Variable</t>
  </si>
  <si>
    <t>Sample output</t>
  </si>
  <si>
    <t>Keyboard or user input (kbd)</t>
  </si>
  <si>
    <t>Tables</t>
  </si>
  <si>
    <t>Table</t>
  </si>
  <si>
    <t>Pricing table</t>
  </si>
  <si>
    <t>Shopping cart contents table</t>
  </si>
  <si>
    <t>Numerical table</t>
  </si>
  <si>
    <t>Table variation styles</t>
  </si>
  <si>
    <t>Responsive table</t>
  </si>
  <si>
    <t>Definition table</t>
  </si>
  <si>
    <t>Collapsing table cells</t>
  </si>
  <si>
    <t>Forms</t>
  </si>
  <si>
    <t>Form with legend</t>
  </si>
  <si>
    <t>Inline form</t>
  </si>
  <si>
    <t>Form with horizontal label/input alignment</t>
  </si>
  <si>
    <t>Form that reads like spoken word</t>
  </si>
  <si>
    <t>Grouped inputs</t>
  </si>
  <si>
    <t>Text input</t>
  </si>
  <si>
    <t>Email input</t>
  </si>
  <si>
    <t>Number input</t>
  </si>
  <si>
    <t>URL input</t>
  </si>
  <si>
    <t>Color input</t>
  </si>
  <si>
    <t>Range input (or slider)</t>
  </si>
  <si>
    <t>Date inputs</t>
  </si>
  <si>
    <t>Search input (sometimes with button style)</t>
  </si>
  <si>
    <t>Search suggestions dropdown</t>
  </si>
  <si>
    <t>Tel input</t>
  </si>
  <si>
    <t>International phone input</t>
  </si>
  <si>
    <t>Password input</t>
  </si>
  <si>
    <t>Textarea</t>
  </si>
  <si>
    <t>Small or compact textarea</t>
  </si>
  <si>
    <t>Checkboxes with labels</t>
  </si>
  <si>
    <t>Radios with labels</t>
  </si>
  <si>
    <t>File input</t>
  </si>
  <si>
    <t>Select menu</t>
  </si>
  <si>
    <t>Multiple select menu</t>
  </si>
  <si>
    <t>Complex select menu</t>
  </si>
  <si>
    <t>Required field label (*)</t>
  </si>
  <si>
    <t>Input with prepended or appended labels</t>
  </si>
  <si>
    <t>Input with prepended or appended buttons</t>
  </si>
  <si>
    <t>Iconographic input</t>
  </si>
  <si>
    <t>Money amount entry form</t>
  </si>
  <si>
    <t>Form help text or note</t>
  </si>
  <si>
    <t>Input field validation states</t>
  </si>
  <si>
    <t>Input size variations</t>
  </si>
  <si>
    <t>Input with loading state or spinner</t>
  </si>
  <si>
    <t>Amount selector</t>
  </si>
  <si>
    <t>Currency selector</t>
  </si>
  <si>
    <t>Greeting card selector</t>
  </si>
  <si>
    <t>Payment method selector (credit cards)</t>
  </si>
  <si>
    <t>Speech recognition input</t>
  </si>
  <si>
    <t>Datalist fields</t>
  </si>
  <si>
    <t>Input with alternative contrast</t>
  </si>
  <si>
    <t>Transparent input (no borders, BG)</t>
  </si>
  <si>
    <t>Full-width or block input</t>
  </si>
  <si>
    <t>Float label input</t>
  </si>
  <si>
    <t>Character counter</t>
  </si>
  <si>
    <t>WYSIWYG editor ¯\_(ツ)_/¯</t>
  </si>
  <si>
    <t>Buttons</t>
  </si>
  <si>
    <t>Default button</t>
  </si>
  <si>
    <t>Primary button</t>
  </si>
  <si>
    <t>Visual button variations (success, warning, danger, etc.)</t>
  </si>
  <si>
    <t>Link or cancel button (looks like link but mimics button behavior)</t>
  </si>
  <si>
    <t>Subtle or quiet button</t>
  </si>
  <si>
    <t>Huge or extra large button</t>
  </si>
  <si>
    <t>Large button</t>
  </si>
  <si>
    <t>Small button</t>
  </si>
  <si>
    <t>Mini or tiny button</t>
  </si>
  <si>
    <t>Compact button (reduced padding)</t>
  </si>
  <si>
    <t>Block level or full width button</t>
  </si>
  <si>
    <t>Icon button (no text)</t>
  </si>
  <si>
    <t>Icon with text (not just inline)</t>
  </si>
  <si>
    <t>Disabled button</t>
  </si>
  <si>
    <t>Pill button</t>
  </si>
  <si>
    <t>Circular button</t>
  </si>
  <si>
    <t>Hidden text expansion button (...)</t>
  </si>
  <si>
    <t>Button with social count</t>
  </si>
  <si>
    <t>Grouped/joined buttons</t>
  </si>
  <si>
    <t>Conditional button groups ("Cancel or Save")</t>
  </si>
  <si>
    <t>Dropdowns</t>
  </si>
  <si>
    <t>Split button dropdowns</t>
  </si>
  <si>
    <t>Directional dropdowns ("dropups," for example)</t>
  </si>
  <si>
    <t>Switch (on/off) or toggle</t>
  </si>
  <si>
    <t>Large switch</t>
  </si>
  <si>
    <t>Hidden text button (ellipsis)</t>
  </si>
  <si>
    <t>Special button-specific animations (iconographic, etc.)</t>
  </si>
  <si>
    <t>Vertically-attached button</t>
  </si>
  <si>
    <t>Horizontally-attached button</t>
  </si>
  <si>
    <t>Floating action button</t>
  </si>
  <si>
    <t>Close button</t>
  </si>
  <si>
    <t>Buttonw ith alternative contrast</t>
  </si>
  <si>
    <t>Navigation</t>
  </si>
  <si>
    <t>Breadcrumbs</t>
  </si>
  <si>
    <t>Footer nav</t>
  </si>
  <si>
    <t>Horizontal tabs/links</t>
  </si>
  <si>
    <t>Horizontal nav with heading</t>
  </si>
  <si>
    <t>Horizontal tabs with activity count</t>
  </si>
  <si>
    <t>Horizontal tabs with search or other buttons</t>
  </si>
  <si>
    <t>Navbar (aka Top Bar)</t>
  </si>
  <si>
    <t>Pagination / Pager</t>
  </si>
  <si>
    <t>Dot pagination (a la iOS home screen)</t>
  </si>
  <si>
    <t>Pills / Sub Nav / Inline Nav</t>
  </si>
  <si>
    <t>Side or in-page nav</t>
  </si>
  <si>
    <t>Toggle (nav collapses at small resolutions to single button)</t>
  </si>
  <si>
    <t>Vertical nav with heading(s)</t>
  </si>
  <si>
    <t>Vertical or stacked tabs/links</t>
  </si>
  <si>
    <t>Vertical/stacked nav with activity count</t>
  </si>
  <si>
    <t>Nav-specific dropdowns</t>
  </si>
  <si>
    <t>Off-canvas or drag-out menu</t>
  </si>
  <si>
    <t>Interaction elements</t>
  </si>
  <si>
    <t>Alerts or notifications</t>
  </si>
  <si>
    <t>Progress bars</t>
  </si>
  <si>
    <t>Meter bars</t>
  </si>
  <si>
    <t>Tooltips or flyouts</t>
  </si>
  <si>
    <t>Modal, dialog or lightbox</t>
  </si>
  <si>
    <t>Tutorial tips (aka "Joyride")</t>
  </si>
  <si>
    <t>Loading throbber (aka "Spinner")</t>
  </si>
  <si>
    <t>Expand/collapse</t>
  </si>
  <si>
    <t>Contract</t>
  </si>
  <si>
    <t>Accordion, expander or drawers</t>
  </si>
  <si>
    <t>Animations or transitions</t>
  </si>
  <si>
    <t>Skip links (scroll to elements in-page)</t>
  </si>
  <si>
    <t>Reveal (content revealed only on interaction with an element, hard to explain)</t>
  </si>
  <si>
    <t>Dimmer (dims content, optionally with text or imagery)</t>
  </si>
  <si>
    <t>Ratings (★★★☆☆)</t>
  </si>
  <si>
    <t>2-D content shown on 3-D shape (card flips, cubes, etc.)</t>
  </si>
  <si>
    <t>Hoverable (generic style for hover effects)</t>
  </si>
  <si>
    <t>Parallax</t>
  </si>
  <si>
    <t>Scrollable element</t>
  </si>
  <si>
    <t>Autocomplete</t>
  </si>
  <si>
    <t>Nestable/sortable</t>
  </si>
  <si>
    <t>Page and content elements</t>
  </si>
  <si>
    <t>Additional content list</t>
  </si>
  <si>
    <t>Article</t>
  </si>
  <si>
    <t>Article list (sometimes with excerpts)</t>
  </si>
  <si>
    <t>Audio</t>
  </si>
  <si>
    <t>Blank slate (placeholder for lack of content)</t>
  </si>
  <si>
    <t>Blog entry</t>
  </si>
  <si>
    <t>Carousel or image slider</t>
  </si>
  <si>
    <t>Comments/discussion</t>
  </si>
  <si>
    <t>Conversation or activity list</t>
  </si>
  <si>
    <t>Document/file list</t>
  </si>
  <si>
    <t>FAQ (or FAQ-like accordion)</t>
  </si>
  <si>
    <t>Footnotes</t>
  </si>
  <si>
    <t>Hero or promo layouts</t>
  </si>
  <si>
    <t>Landing page</t>
  </si>
  <si>
    <t>Lists with thumbnails</t>
  </si>
  <si>
    <t>Map</t>
  </si>
  <si>
    <t>Media block or figure</t>
  </si>
  <si>
    <t>Media list (smaller media blocks, kind of like Twitter stream or YouTube search results)</t>
  </si>
  <si>
    <t>Meta data</t>
  </si>
  <si>
    <t>Off Canvas modules</t>
  </si>
  <si>
    <t>Page header</t>
  </si>
  <si>
    <t>Photo gallery</t>
  </si>
  <si>
    <t>Progress (e.g. shopping cart steps)</t>
  </si>
  <si>
    <t>Sidebar (with specially styled elements)</t>
  </si>
  <si>
    <t>Stats (numbers with labels)</t>
  </si>
  <si>
    <t>Tags or keywords (cloud or list)</t>
  </si>
  <si>
    <t>Video / iframe / embed</t>
  </si>
  <si>
    <t>Attached label</t>
  </si>
  <si>
    <t>Corner labels</t>
  </si>
  <si>
    <t>Ribbon label (hard to explain, just go look at examples)</t>
  </si>
  <si>
    <t>Rail content (attached to or off to the side of primary content)</t>
  </si>
  <si>
    <t>Advertisements</t>
  </si>
  <si>
    <t>Cards (content shown in a manner similar to a playing card)</t>
  </si>
  <si>
    <t>Sticky elements (maintain minimum position on scroll)</t>
  </si>
  <si>
    <t>Infinite scroll</t>
  </si>
  <si>
    <t>Lazy loading images</t>
  </si>
  <si>
    <t>Smooth scroll</t>
  </si>
  <si>
    <t>Images</t>
  </si>
  <si>
    <t>Rounded image</t>
  </si>
  <si>
    <t>Circular image</t>
  </si>
  <si>
    <t>Image with frame or border</t>
  </si>
  <si>
    <t>Retina images</t>
  </si>
  <si>
    <t>Image link (formatted specially with other content)</t>
  </si>
  <si>
    <t>Disabled image</t>
  </si>
  <si>
    <t>Image alignment</t>
  </si>
  <si>
    <t>Image groups</t>
  </si>
  <si>
    <t>Image sizes</t>
  </si>
  <si>
    <t>Cover (covers entire container)</t>
  </si>
  <si>
    <t>Image overlay content</t>
  </si>
  <si>
    <t>Total Patterns
(quality ≠ quantity)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</si>
</sst>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yyyy\-mm\-dd"/>
  </numFmts>
  <fonts count="8">
    <font>
      <sz val="10"/>
      <color rgb="FF000000"/>
      <name val="Arial"/>
    </font>
    <font>
      <b/>
      <u/>
      <sz val="10"/>
      <color rgb="FF0000FF"/>
      <name val="Arial"/>
    </font>
    <font>
      <b/>
      <sz val="10"/>
      <name val="Arial"/>
    </font>
    <font>
      <b/>
      <sz val="10"/>
      <color rgb="FFFFFFFF"/>
      <name val="Arial"/>
    </font>
    <font>
      <sz val="9"/>
      <color rgb="FF999999"/>
      <name val="Arial"/>
    </font>
    <font>
      <b/>
      <sz val="9"/>
      <color rgb="FF999999"/>
      <name val="Arial"/>
    </font>
    <font>
      <sz val="10"/>
      <color rgb="FF00000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186">
    <dxf>
      <font>
        <color rgb="FF6AA84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1C232"/>
      </font>
      <fill>
        <patternFill patternType="solid">
          <fgColor rgb="FFF1C232"/>
          <bgColor rgb="FFF1C232"/>
        </patternFill>
      </fill>
      <alignment wrapText="1"/>
      <border>
        <left/>
        <right/>
        <top/>
        <bottom/>
      </border>
    </dxf>
    <dxf>
      <font>
        <color rgb="FFE06666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  <dxf>
      <font>
        <color rgb="FFF1C232"/>
      </font>
      <fill>
        <patternFill patternType="solid">
          <fgColor rgb="FFF1C232"/>
          <bgColor rgb="FFF1C232"/>
        </patternFill>
      </fill>
      <alignment wrapText="1"/>
      <border>
        <left/>
        <right/>
        <top/>
        <bottom/>
      </border>
    </dxf>
    <dxf>
      <font>
        <color rgb="FFE69138"/>
      </font>
      <fill>
        <patternFill patternType="solid">
          <fgColor rgb="FFE69138"/>
          <bgColor rgb="FFE69138"/>
        </patternFill>
      </fill>
      <alignment wrapText="1"/>
      <border>
        <left/>
        <right/>
        <top/>
        <bottom/>
      </border>
    </dxf>
    <dxf>
      <font>
        <color rgb="FFE69138"/>
      </font>
      <fill>
        <patternFill patternType="solid">
          <fgColor rgb="FFE69138"/>
          <bgColor rgb="FFE69138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6AA84F"/>
      </font>
      <fill>
        <patternFill patternType="solid">
          <fgColor rgb="FF6AA84F"/>
          <bgColor rgb="FF6AA84F"/>
        </patternFill>
      </fill>
      <alignment wrapText="1"/>
      <border>
        <left/>
        <right/>
        <top/>
        <bottom/>
      </border>
    </dxf>
    <dxf>
      <font>
        <color rgb="FFE06666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learleft.com/styleguide/" TargetMode="External"/><Relationship Id="rId13" Type="http://schemas.openxmlformats.org/officeDocument/2006/relationships/hyperlink" Target="https://github.com/styleguide/css" TargetMode="External"/><Relationship Id="rId18" Type="http://schemas.openxmlformats.org/officeDocument/2006/relationships/hyperlink" Target="http://topcoat.io/" TargetMode="External"/><Relationship Id="rId26" Type="http://schemas.openxmlformats.org/officeDocument/2006/relationships/hyperlink" Target="http://getuikit.com/" TargetMode="External"/><Relationship Id="rId3" Type="http://schemas.openxmlformats.org/officeDocument/2006/relationships/hyperlink" Target="http://foundation.zurb.com/" TargetMode="External"/><Relationship Id="rId21" Type="http://schemas.openxmlformats.org/officeDocument/2006/relationships/hyperlink" Target="http://purecss.io/" TargetMode="External"/><Relationship Id="rId7" Type="http://schemas.openxmlformats.org/officeDocument/2006/relationships/hyperlink" Target="http://typeplate.com/" TargetMode="External"/><Relationship Id="rId12" Type="http://schemas.openxmlformats.org/officeDocument/2006/relationships/hyperlink" Target="http://baselinecss.com/" TargetMode="External"/><Relationship Id="rId17" Type="http://schemas.openxmlformats.org/officeDocument/2006/relationships/hyperlink" Target="https://docs.atlassian.com/aui/latest/" TargetMode="External"/><Relationship Id="rId25" Type="http://schemas.openxmlformats.org/officeDocument/2006/relationships/hyperlink" Target="http://materializecss.com/" TargetMode="External"/><Relationship Id="rId2" Type="http://schemas.openxmlformats.org/officeDocument/2006/relationships/hyperlink" Target="http://getbootstrap.com/" TargetMode="External"/><Relationship Id="rId16" Type="http://schemas.openxmlformats.org/officeDocument/2006/relationships/hyperlink" Target="http://inuitcss.com/" TargetMode="External"/><Relationship Id="rId20" Type="http://schemas.openxmlformats.org/officeDocument/2006/relationships/hyperlink" Target="http://malarkey.github.io/Rock-Hammer/" TargetMode="External"/><Relationship Id="rId1" Type="http://schemas.openxmlformats.org/officeDocument/2006/relationships/hyperlink" Target="http://blog.cloudfour.com/common-patterns/" TargetMode="External"/><Relationship Id="rId6" Type="http://schemas.openxmlformats.org/officeDocument/2006/relationships/hyperlink" Target="http://barebones.paulrobertlloyd.com/" TargetMode="External"/><Relationship Id="rId11" Type="http://schemas.openxmlformats.org/officeDocument/2006/relationships/hyperlink" Target="http://www.paulrobertlloyd.com/about/styleguide/" TargetMode="External"/><Relationship Id="rId24" Type="http://schemas.openxmlformats.org/officeDocument/2006/relationships/hyperlink" Target="http://semantic-ui.com/" TargetMode="External"/><Relationship Id="rId5" Type="http://schemas.openxmlformats.org/officeDocument/2006/relationships/hyperlink" Target="http://brettjankord.com/projects/style-guide-boilerplate/" TargetMode="External"/><Relationship Id="rId15" Type="http://schemas.openxmlformats.org/officeDocument/2006/relationships/hyperlink" Target="http://bradfrost.github.com/this-is-responsive/patterns.html" TargetMode="External"/><Relationship Id="rId23" Type="http://schemas.openxmlformats.org/officeDocument/2006/relationships/hyperlink" Target="http://primercss.io/" TargetMode="External"/><Relationship Id="rId10" Type="http://schemas.openxmlformats.org/officeDocument/2006/relationships/hyperlink" Target="http://www.starbucks.com/static/reference/styleguide/" TargetMode="External"/><Relationship Id="rId19" Type="http://schemas.openxmlformats.org/officeDocument/2006/relationships/hyperlink" Target="http://tuktuk.tapquo.com/" TargetMode="External"/><Relationship Id="rId4" Type="http://schemas.openxmlformats.org/officeDocument/2006/relationships/hyperlink" Target="http://patternprimer.adactio.com/" TargetMode="External"/><Relationship Id="rId9" Type="http://schemas.openxmlformats.org/officeDocument/2006/relationships/hyperlink" Target="http://www.mezzoblue.com/downloads/markupguide/" TargetMode="External"/><Relationship Id="rId14" Type="http://schemas.openxmlformats.org/officeDocument/2006/relationships/hyperlink" Target="http://pea.rs/" TargetMode="External"/><Relationship Id="rId22" Type="http://schemas.openxmlformats.org/officeDocument/2006/relationships/hyperlink" Target="http://gumbyframework.com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7" sqref="A17"/>
    </sheetView>
  </sheetViews>
  <sheetFormatPr defaultColWidth="14.42578125" defaultRowHeight="12.75" customHeight="1"/>
  <cols>
    <col min="1" max="1" width="26.85546875" customWidth="1"/>
    <col min="2" max="2" width="2" customWidth="1"/>
    <col min="3" max="3" width="3" customWidth="1"/>
    <col min="4" max="28" width="17.28515625" customWidth="1"/>
  </cols>
  <sheetData>
    <row r="1" spans="1:28" ht="45" customHeight="1">
      <c r="A1" s="1" t="str">
        <f>HYPERLINK("http://blog.cloudfour.com/common-patterns/", "About")</f>
        <v>About</v>
      </c>
      <c r="B1" s="2"/>
      <c r="C1" s="3"/>
      <c r="D1" s="1" t="str">
        <f>HYPERLINK("http://getbootstrap.com/", "Bootstrap")</f>
        <v>Bootstrap</v>
      </c>
      <c r="E1" s="1" t="str">
        <f>HYPERLINK("http://foundation.zurb.com/", "Foundation")</f>
        <v>Foundation</v>
      </c>
      <c r="F1" s="1" t="str">
        <f>HYPERLINK("http://patternprimer.adactio.com/", "Pattern Primer")</f>
        <v>Pattern Primer</v>
      </c>
      <c r="G1" s="1" t="str">
        <f>HYPERLINK("http://brettjankord.com/projects/style-guide-boilerplate/", "Style Guide Boilerplate")</f>
        <v>Style Guide Boilerplate</v>
      </c>
      <c r="H1" s="1" t="str">
        <f>HYPERLINK("http://barebones.paulrobertlloyd.com/", "Barebones")</f>
        <v>Barebones</v>
      </c>
      <c r="I1" s="1" t="str">
        <f>HYPERLINK("http://typeplate.com/", "Typeplate")</f>
        <v>Typeplate</v>
      </c>
      <c r="J1" s="1" t="str">
        <f>HYPERLINK("http://clearleft.com/styleguide/", "Clearleft Styleguide")</f>
        <v>Clearleft Styleguide</v>
      </c>
      <c r="K1" s="1" t="str">
        <f>HYPERLINK("http://www.mezzoblue.com/downloads/markupguide/", "mezzoblue Markup Guide")</f>
        <v>mezzoblue Markup Guide</v>
      </c>
      <c r="L1" s="1" t="str">
        <f>HYPERLINK("http://www.starbucks.com/static/reference/styleguide/", "Starbucks Style Guide")</f>
        <v>Starbucks Style Guide</v>
      </c>
      <c r="M1" s="1" t="str">
        <f>HYPERLINK("http://www.paulrobertlloyd.com/about/styleguide/", "Paul Robert Lloyd Styleguide")</f>
        <v>Paul Robert Lloyd Styleguide</v>
      </c>
      <c r="N1" s="1" t="str">
        <f>HYPERLINK("http://baselinecss.com/", "Baseline")</f>
        <v>Baseline</v>
      </c>
      <c r="O1" s="1" t="str">
        <f>HYPERLINK("https://github.com/styleguide/css", "GitHub CSS Style Guide")</f>
        <v>GitHub CSS Style Guide</v>
      </c>
      <c r="P1" s="1" t="str">
        <f>HYPERLINK("http://pea.rs/", "Pears")</f>
        <v>Pears</v>
      </c>
      <c r="Q1" s="1" t="str">
        <f>HYPERLINK("http://bradfrost.github.com/this-is-responsive/patterns.html", "Responsive Patterns")</f>
        <v>Responsive Patterns</v>
      </c>
      <c r="R1" s="1" t="str">
        <f>HYPERLINK("http://inuitcss.com/", "inuit.css")</f>
        <v>inuit.css</v>
      </c>
      <c r="S1" s="1" t="str">
        <f>HYPERLINK("https://docs.atlassian.com/aui/latest/", "AUI")</f>
        <v>AUI</v>
      </c>
      <c r="T1" s="1" t="str">
        <f>HYPERLINK("http://topcoat.io/", "Topcoat")</f>
        <v>Topcoat</v>
      </c>
      <c r="U1" s="1" t="str">
        <f>HYPERLINK("http://tuktuk.tapquo.com/", "Tuktuk")</f>
        <v>Tuktuk</v>
      </c>
      <c r="V1" s="1" t="str">
        <f>HYPERLINK("http://malarkey.github.io/Rock-Hammer/", "Rock Hammer")</f>
        <v>Rock Hammer</v>
      </c>
      <c r="W1" s="1" t="str">
        <f>HYPERLINK("http://purecss.io/", "Pure")</f>
        <v>Pure</v>
      </c>
      <c r="X1" s="1" t="str">
        <f>HYPERLINK("http://gumbyframework.com/", "Gumby")</f>
        <v>Gumby</v>
      </c>
      <c r="Y1" s="1" t="str">
        <f>HYPERLINK("http://primercss.io/", "Primer")</f>
        <v>Primer</v>
      </c>
      <c r="Z1" s="1" t="str">
        <f>HYPERLINK("http://semantic-ui.com/", "Semantic UI")</f>
        <v>Semantic UI</v>
      </c>
      <c r="AA1" s="1" t="str">
        <f>HYPERLINK("http://materializecss.com/", "Materialize")</f>
        <v>Materialize</v>
      </c>
      <c r="AB1" s="1" t="str">
        <f>HYPERLINK("http://getuikit.com/", "UIkit")</f>
        <v>UIkit</v>
      </c>
    </row>
    <row r="2" spans="1:28" ht="22.5" customHeight="1">
      <c r="A2" s="4" t="s">
        <v>0</v>
      </c>
      <c r="B2" s="5"/>
      <c r="C2" s="5"/>
      <c r="D2" s="6">
        <v>42107</v>
      </c>
      <c r="E2" s="6">
        <v>42095</v>
      </c>
      <c r="F2" s="6">
        <v>41402</v>
      </c>
      <c r="G2" s="6">
        <v>41443</v>
      </c>
      <c r="H2" s="6">
        <v>41402</v>
      </c>
      <c r="I2" s="6">
        <v>41402</v>
      </c>
      <c r="J2" s="6">
        <v>41402</v>
      </c>
      <c r="K2" s="6">
        <v>41402</v>
      </c>
      <c r="L2" s="6">
        <v>41402</v>
      </c>
      <c r="M2" s="6">
        <v>41402</v>
      </c>
      <c r="N2" s="6">
        <v>41402</v>
      </c>
      <c r="O2" s="6">
        <v>41402</v>
      </c>
      <c r="P2" s="6">
        <v>41402</v>
      </c>
      <c r="Q2" s="6">
        <v>41402</v>
      </c>
      <c r="R2" s="6">
        <v>41404</v>
      </c>
      <c r="S2" s="6">
        <v>41410</v>
      </c>
      <c r="T2" s="6">
        <v>41418</v>
      </c>
      <c r="U2" s="6">
        <v>41418</v>
      </c>
      <c r="V2" s="6">
        <v>41418</v>
      </c>
      <c r="W2" s="6">
        <v>41428</v>
      </c>
      <c r="X2" s="6">
        <v>41491</v>
      </c>
      <c r="Y2" s="6">
        <v>42093</v>
      </c>
      <c r="Z2" s="6">
        <v>42216</v>
      </c>
      <c r="AA2" s="6">
        <v>42216</v>
      </c>
      <c r="AB2" s="6">
        <v>42216</v>
      </c>
    </row>
    <row r="3" spans="1:28" ht="22.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2.5" customHeight="1">
      <c r="A4" s="9" t="s">
        <v>2</v>
      </c>
      <c r="B4" s="10">
        <f t="shared" ref="B4:B15" si="0">C4</f>
        <v>15</v>
      </c>
      <c r="C4" s="11">
        <f t="shared" ref="C4:C15" si="1">COUNTIF(D4:AB4,"X")</f>
        <v>15</v>
      </c>
      <c r="D4" s="12" t="s">
        <v>3</v>
      </c>
      <c r="E4" s="12" t="s">
        <v>3</v>
      </c>
      <c r="F4" s="13"/>
      <c r="G4" s="13"/>
      <c r="H4" s="13"/>
      <c r="I4" s="13"/>
      <c r="J4" s="12" t="s">
        <v>3</v>
      </c>
      <c r="K4" s="13"/>
      <c r="L4" s="12" t="s">
        <v>3</v>
      </c>
      <c r="M4" s="13"/>
      <c r="N4" s="12" t="s">
        <v>3</v>
      </c>
      <c r="O4" s="13"/>
      <c r="P4" s="13"/>
      <c r="Q4" s="12" t="s">
        <v>3</v>
      </c>
      <c r="R4" s="12" t="s">
        <v>3</v>
      </c>
      <c r="S4" s="12" t="s">
        <v>3</v>
      </c>
      <c r="T4" s="13"/>
      <c r="U4" s="12" t="s">
        <v>3</v>
      </c>
      <c r="V4" s="13"/>
      <c r="W4" s="12" t="s">
        <v>3</v>
      </c>
      <c r="X4" s="12" t="s">
        <v>3</v>
      </c>
      <c r="Y4" s="12" t="s">
        <v>3</v>
      </c>
      <c r="Z4" s="12" t="s">
        <v>3</v>
      </c>
      <c r="AA4" s="12" t="s">
        <v>3</v>
      </c>
      <c r="AB4" s="12" t="s">
        <v>3</v>
      </c>
    </row>
    <row r="5" spans="1:28" ht="22.5" customHeight="1">
      <c r="A5" s="9" t="s">
        <v>4</v>
      </c>
      <c r="B5" s="10">
        <f t="shared" si="0"/>
        <v>2</v>
      </c>
      <c r="C5" s="11">
        <f t="shared" si="1"/>
        <v>2</v>
      </c>
      <c r="D5" s="13"/>
      <c r="E5" s="13"/>
      <c r="F5" s="13"/>
      <c r="G5" s="13"/>
      <c r="H5" s="13"/>
      <c r="I5" s="13"/>
      <c r="J5" s="13"/>
      <c r="K5" s="13"/>
      <c r="L5" s="12" t="s">
        <v>3</v>
      </c>
      <c r="M5" s="13"/>
      <c r="N5" s="12" t="s">
        <v>3</v>
      </c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8" ht="22.5" customHeight="1">
      <c r="A6" s="9" t="s">
        <v>5</v>
      </c>
      <c r="B6" s="10">
        <f t="shared" si="0"/>
        <v>12</v>
      </c>
      <c r="C6" s="11">
        <f t="shared" si="1"/>
        <v>12</v>
      </c>
      <c r="D6" s="12" t="s">
        <v>3</v>
      </c>
      <c r="E6" s="12" t="s">
        <v>3</v>
      </c>
      <c r="F6" s="13"/>
      <c r="G6" s="13"/>
      <c r="H6" s="12" t="s">
        <v>3</v>
      </c>
      <c r="I6" s="13"/>
      <c r="J6" s="13"/>
      <c r="K6" s="13"/>
      <c r="L6" s="13"/>
      <c r="M6" s="13"/>
      <c r="N6" s="13"/>
      <c r="O6" s="12" t="s">
        <v>3</v>
      </c>
      <c r="P6" s="13"/>
      <c r="Q6" s="13"/>
      <c r="R6" s="12" t="s">
        <v>3</v>
      </c>
      <c r="S6" s="12" t="s">
        <v>3</v>
      </c>
      <c r="T6" s="12" t="s">
        <v>3</v>
      </c>
      <c r="U6" s="13"/>
      <c r="V6" s="12" t="s">
        <v>3</v>
      </c>
      <c r="W6" s="13"/>
      <c r="X6" s="13"/>
      <c r="Y6" s="12" t="s">
        <v>3</v>
      </c>
      <c r="Z6" s="12" t="s">
        <v>3</v>
      </c>
      <c r="AA6" s="12" t="s">
        <v>3</v>
      </c>
      <c r="AB6" s="12" t="s">
        <v>3</v>
      </c>
    </row>
    <row r="7" spans="1:28" ht="22.5" customHeight="1">
      <c r="A7" s="9" t="s">
        <v>6</v>
      </c>
      <c r="B7" s="10">
        <f t="shared" si="0"/>
        <v>4</v>
      </c>
      <c r="C7" s="11">
        <f t="shared" si="1"/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 t="s">
        <v>3</v>
      </c>
      <c r="P7" s="13"/>
      <c r="Q7" s="13"/>
      <c r="R7" s="13"/>
      <c r="S7" s="12" t="s">
        <v>3</v>
      </c>
      <c r="T7" s="13"/>
      <c r="U7" s="13"/>
      <c r="V7" s="13"/>
      <c r="W7" s="13"/>
      <c r="X7" s="13"/>
      <c r="Z7" s="12" t="s">
        <v>3</v>
      </c>
      <c r="AB7" s="12" t="s">
        <v>3</v>
      </c>
    </row>
    <row r="8" spans="1:28" ht="22.5" customHeight="1">
      <c r="A8" s="14" t="s">
        <v>7</v>
      </c>
      <c r="B8" s="10">
        <f t="shared" si="0"/>
        <v>1</v>
      </c>
      <c r="C8" s="11">
        <f t="shared" si="1"/>
        <v>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3"/>
      <c r="U8" s="13"/>
      <c r="V8" s="13"/>
      <c r="W8" s="13"/>
      <c r="X8" s="13"/>
      <c r="Z8" s="12" t="s">
        <v>3</v>
      </c>
    </row>
    <row r="9" spans="1:28" ht="22.5" customHeight="1">
      <c r="A9" s="14" t="s">
        <v>8</v>
      </c>
      <c r="B9" s="10">
        <f t="shared" si="0"/>
        <v>2</v>
      </c>
      <c r="C9" s="11">
        <f t="shared" si="1"/>
        <v>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2" t="s">
        <v>3</v>
      </c>
      <c r="U9" s="13"/>
      <c r="V9" s="13"/>
      <c r="W9" s="13"/>
      <c r="X9" s="13"/>
      <c r="AB9" s="12" t="s">
        <v>3</v>
      </c>
    </row>
    <row r="10" spans="1:28" ht="22.5" customHeight="1">
      <c r="A10" s="14" t="s">
        <v>9</v>
      </c>
      <c r="B10" s="10">
        <f t="shared" si="0"/>
        <v>4</v>
      </c>
      <c r="C10" s="11">
        <f t="shared" si="1"/>
        <v>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" t="s">
        <v>3</v>
      </c>
      <c r="Z10" s="12" t="s">
        <v>3</v>
      </c>
      <c r="AA10" s="12" t="s">
        <v>3</v>
      </c>
      <c r="AB10" s="12" t="s">
        <v>3</v>
      </c>
    </row>
    <row r="11" spans="1:28" ht="22.5" customHeight="1">
      <c r="A11" s="14" t="s">
        <v>10</v>
      </c>
      <c r="B11" s="10">
        <f t="shared" si="0"/>
        <v>4</v>
      </c>
      <c r="C11" s="11">
        <f t="shared" si="1"/>
        <v>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2" t="s">
        <v>3</v>
      </c>
      <c r="Z11" s="12" t="s">
        <v>3</v>
      </c>
      <c r="AA11" s="12" t="s">
        <v>3</v>
      </c>
      <c r="AB11" s="12" t="s">
        <v>3</v>
      </c>
    </row>
    <row r="12" spans="1:28" ht="22.5" customHeight="1">
      <c r="A12" s="14" t="s">
        <v>11</v>
      </c>
      <c r="B12" s="10">
        <f t="shared" si="0"/>
        <v>4</v>
      </c>
      <c r="C12" s="11">
        <f t="shared" si="1"/>
        <v>4</v>
      </c>
      <c r="D12" s="12" t="s">
        <v>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2" t="s">
        <v>3</v>
      </c>
      <c r="Z12" s="12" t="s">
        <v>3</v>
      </c>
      <c r="AB12" s="12" t="s">
        <v>3</v>
      </c>
    </row>
    <row r="13" spans="1:28" ht="22.5" customHeight="1">
      <c r="A13" s="14" t="s">
        <v>12</v>
      </c>
      <c r="B13" s="10">
        <f t="shared" si="0"/>
        <v>2</v>
      </c>
      <c r="C13" s="11">
        <f t="shared" si="1"/>
        <v>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2" t="s">
        <v>3</v>
      </c>
      <c r="AB13" s="12" t="s">
        <v>3</v>
      </c>
    </row>
    <row r="14" spans="1:28" ht="22.5" customHeight="1">
      <c r="A14" s="14" t="s">
        <v>13</v>
      </c>
      <c r="B14" s="10">
        <f t="shared" si="0"/>
        <v>1</v>
      </c>
      <c r="C14" s="11">
        <f t="shared" si="1"/>
        <v>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AB14" s="12" t="s">
        <v>3</v>
      </c>
    </row>
    <row r="15" spans="1:28" ht="22.5" customHeight="1">
      <c r="A15" s="14" t="s">
        <v>14</v>
      </c>
      <c r="B15" s="10">
        <f t="shared" si="0"/>
        <v>1</v>
      </c>
      <c r="C15" s="11">
        <f t="shared" si="1"/>
        <v>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AB15" s="12" t="s">
        <v>3</v>
      </c>
    </row>
    <row r="16" spans="1:28" ht="22.5" customHeight="1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22.5" customHeight="1">
      <c r="A17" s="9" t="s">
        <v>16</v>
      </c>
      <c r="B17" s="10">
        <f t="shared" ref="B17:B26" si="2">C17</f>
        <v>8</v>
      </c>
      <c r="C17" s="11">
        <f t="shared" ref="C17:C26" si="3">COUNTIF(D17:AB17,"X")</f>
        <v>8</v>
      </c>
      <c r="D17" s="13"/>
      <c r="E17" s="13"/>
      <c r="F17" s="13"/>
      <c r="G17" s="12" t="s">
        <v>3</v>
      </c>
      <c r="H17" s="13"/>
      <c r="I17" s="13"/>
      <c r="J17" s="13"/>
      <c r="K17" s="13"/>
      <c r="L17" s="13"/>
      <c r="M17" s="13"/>
      <c r="N17" s="13"/>
      <c r="O17" s="12" t="s">
        <v>3</v>
      </c>
      <c r="P17" s="13"/>
      <c r="Q17" s="13"/>
      <c r="R17" s="13"/>
      <c r="S17" s="13"/>
      <c r="T17" s="12" t="s">
        <v>3</v>
      </c>
      <c r="U17" s="12" t="s">
        <v>3</v>
      </c>
      <c r="V17" s="12" t="s">
        <v>3</v>
      </c>
      <c r="W17" s="13"/>
      <c r="Y17" s="12" t="s">
        <v>3</v>
      </c>
      <c r="Z17" s="12" t="s">
        <v>3</v>
      </c>
      <c r="AA17" s="12" t="s">
        <v>3</v>
      </c>
    </row>
    <row r="18" spans="1:28" ht="22.5" customHeight="1">
      <c r="A18" s="9" t="s">
        <v>17</v>
      </c>
      <c r="B18" s="10">
        <f t="shared" si="2"/>
        <v>11</v>
      </c>
      <c r="C18" s="11">
        <f t="shared" si="3"/>
        <v>11</v>
      </c>
      <c r="D18" s="12" t="s">
        <v>3</v>
      </c>
      <c r="E18" s="12" t="s">
        <v>3</v>
      </c>
      <c r="F18" s="13"/>
      <c r="G18" s="13"/>
      <c r="H18" s="13"/>
      <c r="I18" s="13"/>
      <c r="J18" s="13"/>
      <c r="K18" s="13"/>
      <c r="L18" s="13"/>
      <c r="M18" s="13"/>
      <c r="N18" s="13"/>
      <c r="O18" s="12" t="s">
        <v>3</v>
      </c>
      <c r="P18" s="13"/>
      <c r="Q18" s="13"/>
      <c r="R18" s="12" t="s">
        <v>3</v>
      </c>
      <c r="S18" s="12" t="s">
        <v>3</v>
      </c>
      <c r="T18" s="13"/>
      <c r="U18" s="12" t="s">
        <v>3</v>
      </c>
      <c r="V18" s="13"/>
      <c r="W18" s="12" t="s">
        <v>3</v>
      </c>
      <c r="X18" s="12" t="s">
        <v>3</v>
      </c>
      <c r="Z18" s="12" t="s">
        <v>3</v>
      </c>
      <c r="AA18" s="12" t="s">
        <v>3</v>
      </c>
      <c r="AB18" s="12" t="s">
        <v>3</v>
      </c>
    </row>
    <row r="19" spans="1:28" ht="22.5" customHeight="1">
      <c r="A19" s="9" t="s">
        <v>18</v>
      </c>
      <c r="B19" s="10">
        <f t="shared" si="2"/>
        <v>1</v>
      </c>
      <c r="C19" s="11">
        <f t="shared" si="3"/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2" t="s">
        <v>3</v>
      </c>
      <c r="S19" s="13"/>
      <c r="T19" s="13"/>
      <c r="U19" s="13"/>
      <c r="V19" s="13"/>
      <c r="W19" s="13"/>
      <c r="X19" s="13"/>
    </row>
    <row r="20" spans="1:28" ht="22.5" customHeight="1">
      <c r="A20" s="9" t="s">
        <v>19</v>
      </c>
      <c r="B20" s="10">
        <f t="shared" si="2"/>
        <v>2</v>
      </c>
      <c r="C20" s="11">
        <f t="shared" si="3"/>
        <v>2</v>
      </c>
      <c r="D20" s="13"/>
      <c r="E20" s="13"/>
      <c r="F20" s="13"/>
      <c r="G20" s="13"/>
      <c r="H20" s="13"/>
      <c r="I20" s="13"/>
      <c r="J20" s="13"/>
      <c r="K20" s="13"/>
      <c r="L20" s="12" t="s">
        <v>3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12" t="s">
        <v>3</v>
      </c>
    </row>
    <row r="21" spans="1:28" ht="22.5" customHeight="1">
      <c r="A21" s="9" t="s">
        <v>20</v>
      </c>
      <c r="B21" s="10">
        <f t="shared" si="2"/>
        <v>6</v>
      </c>
      <c r="C21" s="11">
        <f t="shared" si="3"/>
        <v>6</v>
      </c>
      <c r="D21" s="12" t="s">
        <v>3</v>
      </c>
      <c r="E21" s="12" t="s">
        <v>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2" t="s">
        <v>3</v>
      </c>
      <c r="V21" s="13"/>
      <c r="W21" s="13"/>
      <c r="X21" s="13"/>
      <c r="Z21" s="12" t="s">
        <v>3</v>
      </c>
      <c r="AA21" s="12" t="s">
        <v>3</v>
      </c>
      <c r="AB21" s="12" t="s">
        <v>3</v>
      </c>
    </row>
    <row r="22" spans="1:28" ht="22.5" customHeight="1">
      <c r="A22" s="14" t="s">
        <v>21</v>
      </c>
      <c r="B22" s="10">
        <f t="shared" si="2"/>
        <v>2</v>
      </c>
      <c r="C22" s="11">
        <f t="shared" si="3"/>
        <v>2</v>
      </c>
      <c r="D22" s="12" t="s">
        <v>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2" t="s">
        <v>3</v>
      </c>
      <c r="S22" s="13"/>
      <c r="T22" s="13"/>
      <c r="U22" s="13"/>
      <c r="V22" s="13"/>
      <c r="W22" s="13"/>
      <c r="X22" s="13"/>
    </row>
    <row r="23" spans="1:28" ht="22.5" customHeight="1">
      <c r="A23" s="14" t="s">
        <v>22</v>
      </c>
      <c r="B23" s="10">
        <f t="shared" si="2"/>
        <v>3</v>
      </c>
      <c r="C23" s="11">
        <f t="shared" si="3"/>
        <v>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2" t="s">
        <v>3</v>
      </c>
      <c r="T23" s="13"/>
      <c r="U23" s="13"/>
      <c r="V23" s="13"/>
      <c r="W23" s="13"/>
      <c r="X23" s="13"/>
      <c r="Y23" s="12" t="s">
        <v>3</v>
      </c>
      <c r="Z23" s="12" t="s">
        <v>3</v>
      </c>
    </row>
    <row r="24" spans="1:28" ht="22.5" customHeight="1">
      <c r="A24" s="14" t="s">
        <v>23</v>
      </c>
      <c r="B24" s="10">
        <f t="shared" si="2"/>
        <v>1</v>
      </c>
      <c r="C24" s="11">
        <f t="shared" si="3"/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2" t="s">
        <v>3</v>
      </c>
    </row>
    <row r="25" spans="1:28" ht="22.5" customHeight="1">
      <c r="A25" s="14" t="s">
        <v>24</v>
      </c>
      <c r="B25" s="10">
        <f t="shared" si="2"/>
        <v>1</v>
      </c>
      <c r="C25" s="11">
        <f t="shared" si="3"/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2" t="s">
        <v>3</v>
      </c>
    </row>
    <row r="26" spans="1:28" ht="22.5" customHeight="1">
      <c r="A26" s="14" t="s">
        <v>25</v>
      </c>
      <c r="B26" s="10">
        <f t="shared" si="2"/>
        <v>1</v>
      </c>
      <c r="C26" s="11">
        <f t="shared" si="3"/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2" t="s">
        <v>3</v>
      </c>
    </row>
    <row r="27" spans="1:28" ht="22.5" customHeight="1">
      <c r="A27" s="7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22.5" customHeight="1">
      <c r="A28" s="9" t="s">
        <v>27</v>
      </c>
      <c r="B28" s="10">
        <f t="shared" ref="B28:B85" si="4">C28</f>
        <v>6</v>
      </c>
      <c r="C28" s="11">
        <f t="shared" ref="C28:C85" si="5">COUNTIF(D28:AB28,"X")</f>
        <v>6</v>
      </c>
      <c r="D28" s="13"/>
      <c r="E28" s="13"/>
      <c r="F28" s="13"/>
      <c r="G28" s="12" t="s">
        <v>3</v>
      </c>
      <c r="H28" s="13"/>
      <c r="I28" s="13"/>
      <c r="J28" s="13"/>
      <c r="K28" s="13"/>
      <c r="L28" s="13"/>
      <c r="M28" s="13"/>
      <c r="N28" s="13"/>
      <c r="O28" s="12" t="s">
        <v>3</v>
      </c>
      <c r="P28" s="13"/>
      <c r="Q28" s="13"/>
      <c r="R28" s="13"/>
      <c r="S28" s="13"/>
      <c r="T28" s="12" t="s">
        <v>3</v>
      </c>
      <c r="U28" s="13"/>
      <c r="V28" s="12" t="s">
        <v>3</v>
      </c>
      <c r="W28" s="13"/>
      <c r="X28" s="13"/>
      <c r="Z28" s="12" t="s">
        <v>3</v>
      </c>
      <c r="AA28" s="12" t="s">
        <v>3</v>
      </c>
    </row>
    <row r="29" spans="1:28" ht="22.5" customHeight="1">
      <c r="A29" s="9" t="s">
        <v>28</v>
      </c>
      <c r="B29" s="10">
        <f t="shared" si="4"/>
        <v>17</v>
      </c>
      <c r="C29" s="11">
        <f t="shared" si="5"/>
        <v>17</v>
      </c>
      <c r="D29" s="12" t="s">
        <v>3</v>
      </c>
      <c r="E29" s="12" t="s">
        <v>3</v>
      </c>
      <c r="F29" s="12" t="s">
        <v>3</v>
      </c>
      <c r="G29" s="12" t="s">
        <v>3</v>
      </c>
      <c r="H29" s="12" t="s">
        <v>3</v>
      </c>
      <c r="I29" s="12" t="s">
        <v>3</v>
      </c>
      <c r="J29" s="13"/>
      <c r="K29" s="13"/>
      <c r="L29" s="12" t="s">
        <v>3</v>
      </c>
      <c r="M29" s="13"/>
      <c r="N29" s="12" t="s">
        <v>3</v>
      </c>
      <c r="O29" s="12" t="s">
        <v>3</v>
      </c>
      <c r="P29" s="13"/>
      <c r="Q29" s="13"/>
      <c r="R29" s="12" t="s">
        <v>3</v>
      </c>
      <c r="S29" s="13"/>
      <c r="T29" s="13"/>
      <c r="U29" s="12" t="s">
        <v>3</v>
      </c>
      <c r="V29" s="12" t="s">
        <v>3</v>
      </c>
      <c r="W29" s="12" t="s">
        <v>3</v>
      </c>
      <c r="X29" s="13"/>
      <c r="Y29" s="12" t="s">
        <v>3</v>
      </c>
      <c r="Z29" s="12" t="s">
        <v>3</v>
      </c>
      <c r="AA29" s="12" t="s">
        <v>3</v>
      </c>
      <c r="AB29" s="12" t="s">
        <v>3</v>
      </c>
    </row>
    <row r="30" spans="1:28" ht="22.5" customHeight="1">
      <c r="A30" s="9" t="s">
        <v>29</v>
      </c>
      <c r="B30" s="10">
        <f t="shared" si="4"/>
        <v>20</v>
      </c>
      <c r="C30" s="11">
        <f t="shared" si="5"/>
        <v>20</v>
      </c>
      <c r="D30" s="12" t="s">
        <v>3</v>
      </c>
      <c r="E30" s="12" t="s">
        <v>3</v>
      </c>
      <c r="F30" s="12" t="s">
        <v>3</v>
      </c>
      <c r="G30" s="12" t="s">
        <v>3</v>
      </c>
      <c r="H30" s="12" t="s">
        <v>3</v>
      </c>
      <c r="I30" s="12" t="s">
        <v>3</v>
      </c>
      <c r="J30" s="12" t="s">
        <v>3</v>
      </c>
      <c r="K30" s="12" t="s">
        <v>3</v>
      </c>
      <c r="L30" s="12" t="s">
        <v>3</v>
      </c>
      <c r="M30" s="12" t="s">
        <v>3</v>
      </c>
      <c r="N30" s="12" t="s">
        <v>3</v>
      </c>
      <c r="O30" s="12" t="s">
        <v>3</v>
      </c>
      <c r="P30" s="13"/>
      <c r="Q30" s="13"/>
      <c r="R30" s="12" t="s">
        <v>3</v>
      </c>
      <c r="S30" s="13"/>
      <c r="T30" s="13"/>
      <c r="U30" s="12" t="s">
        <v>3</v>
      </c>
      <c r="V30" s="12" t="s">
        <v>3</v>
      </c>
      <c r="W30" s="12" t="s">
        <v>3</v>
      </c>
      <c r="X30" s="13"/>
      <c r="Y30" s="12" t="s">
        <v>3</v>
      </c>
      <c r="Z30" s="12" t="s">
        <v>3</v>
      </c>
      <c r="AA30" s="12" t="s">
        <v>3</v>
      </c>
      <c r="AB30" s="12" t="s">
        <v>3</v>
      </c>
    </row>
    <row r="31" spans="1:28" ht="22.5" customHeight="1">
      <c r="A31" s="9" t="s">
        <v>30</v>
      </c>
      <c r="B31" s="10">
        <f t="shared" si="4"/>
        <v>20</v>
      </c>
      <c r="C31" s="11">
        <f t="shared" si="5"/>
        <v>20</v>
      </c>
      <c r="D31" s="12" t="s">
        <v>3</v>
      </c>
      <c r="E31" s="12" t="s">
        <v>3</v>
      </c>
      <c r="F31" s="12" t="s">
        <v>3</v>
      </c>
      <c r="G31" s="12" t="s">
        <v>3</v>
      </c>
      <c r="H31" s="12" t="s">
        <v>3</v>
      </c>
      <c r="I31" s="12" t="s">
        <v>3</v>
      </c>
      <c r="J31" s="12" t="s">
        <v>3</v>
      </c>
      <c r="K31" s="12" t="s">
        <v>3</v>
      </c>
      <c r="L31" s="12" t="s">
        <v>3</v>
      </c>
      <c r="M31" s="12" t="s">
        <v>3</v>
      </c>
      <c r="N31" s="12" t="s">
        <v>3</v>
      </c>
      <c r="O31" s="12" t="s">
        <v>3</v>
      </c>
      <c r="P31" s="13"/>
      <c r="Q31" s="13"/>
      <c r="R31" s="12" t="s">
        <v>3</v>
      </c>
      <c r="S31" s="13"/>
      <c r="T31" s="13"/>
      <c r="U31" s="12" t="s">
        <v>3</v>
      </c>
      <c r="V31" s="12" t="s">
        <v>3</v>
      </c>
      <c r="W31" s="12" t="s">
        <v>3</v>
      </c>
      <c r="X31" s="13"/>
      <c r="Y31" s="12" t="s">
        <v>3</v>
      </c>
      <c r="Z31" s="12" t="s">
        <v>3</v>
      </c>
      <c r="AA31" s="12" t="s">
        <v>3</v>
      </c>
      <c r="AB31" s="12" t="s">
        <v>3</v>
      </c>
    </row>
    <row r="32" spans="1:28" ht="22.5" customHeight="1">
      <c r="A32" s="9" t="s">
        <v>31</v>
      </c>
      <c r="B32" s="10">
        <f t="shared" si="4"/>
        <v>20</v>
      </c>
      <c r="C32" s="11">
        <f t="shared" si="5"/>
        <v>20</v>
      </c>
      <c r="D32" s="12" t="s">
        <v>3</v>
      </c>
      <c r="E32" s="12" t="s">
        <v>3</v>
      </c>
      <c r="F32" s="12" t="s">
        <v>3</v>
      </c>
      <c r="G32" s="12" t="s">
        <v>3</v>
      </c>
      <c r="H32" s="12" t="s">
        <v>3</v>
      </c>
      <c r="I32" s="12" t="s">
        <v>3</v>
      </c>
      <c r="J32" s="12" t="s">
        <v>3</v>
      </c>
      <c r="K32" s="12" t="s">
        <v>3</v>
      </c>
      <c r="L32" s="12" t="s">
        <v>3</v>
      </c>
      <c r="M32" s="12" t="s">
        <v>3</v>
      </c>
      <c r="N32" s="12" t="s">
        <v>3</v>
      </c>
      <c r="O32" s="12" t="s">
        <v>3</v>
      </c>
      <c r="P32" s="13"/>
      <c r="Q32" s="13"/>
      <c r="R32" s="12" t="s">
        <v>3</v>
      </c>
      <c r="S32" s="13"/>
      <c r="T32" s="13"/>
      <c r="U32" s="12" t="s">
        <v>3</v>
      </c>
      <c r="V32" s="12" t="s">
        <v>3</v>
      </c>
      <c r="W32" s="12" t="s">
        <v>3</v>
      </c>
      <c r="X32" s="13"/>
      <c r="Y32" s="12" t="s">
        <v>3</v>
      </c>
      <c r="Z32" s="12" t="s">
        <v>3</v>
      </c>
      <c r="AA32" s="12" t="s">
        <v>3</v>
      </c>
      <c r="AB32" s="12" t="s">
        <v>3</v>
      </c>
    </row>
    <row r="33" spans="1:28" ht="22.5" customHeight="1">
      <c r="A33" s="9" t="s">
        <v>32</v>
      </c>
      <c r="B33" s="10">
        <f t="shared" si="4"/>
        <v>19</v>
      </c>
      <c r="C33" s="11">
        <f t="shared" si="5"/>
        <v>19</v>
      </c>
      <c r="D33" s="12" t="s">
        <v>3</v>
      </c>
      <c r="E33" s="12" t="s">
        <v>3</v>
      </c>
      <c r="F33" s="12" t="s">
        <v>3</v>
      </c>
      <c r="G33" s="12" t="s">
        <v>3</v>
      </c>
      <c r="H33" s="12" t="s">
        <v>3</v>
      </c>
      <c r="I33" s="12" t="s">
        <v>3</v>
      </c>
      <c r="J33" s="13"/>
      <c r="K33" s="12" t="s">
        <v>3</v>
      </c>
      <c r="L33" s="12" t="s">
        <v>3</v>
      </c>
      <c r="M33" s="12" t="s">
        <v>3</v>
      </c>
      <c r="N33" s="12" t="s">
        <v>3</v>
      </c>
      <c r="O33" s="12" t="s">
        <v>3</v>
      </c>
      <c r="P33" s="13"/>
      <c r="Q33" s="13"/>
      <c r="R33" s="12" t="s">
        <v>3</v>
      </c>
      <c r="S33" s="13"/>
      <c r="T33" s="13"/>
      <c r="U33" s="12" t="s">
        <v>3</v>
      </c>
      <c r="V33" s="12" t="s">
        <v>3</v>
      </c>
      <c r="W33" s="12" t="s">
        <v>3</v>
      </c>
      <c r="X33" s="13"/>
      <c r="Y33" s="12" t="s">
        <v>3</v>
      </c>
      <c r="Z33" s="12" t="s">
        <v>3</v>
      </c>
      <c r="AA33" s="12" t="s">
        <v>3</v>
      </c>
      <c r="AB33" s="12" t="s">
        <v>3</v>
      </c>
    </row>
    <row r="34" spans="1:28" ht="22.5" customHeight="1">
      <c r="A34" s="9" t="s">
        <v>33</v>
      </c>
      <c r="B34" s="10">
        <f t="shared" si="4"/>
        <v>19</v>
      </c>
      <c r="C34" s="11">
        <f t="shared" si="5"/>
        <v>19</v>
      </c>
      <c r="D34" s="12" t="s">
        <v>3</v>
      </c>
      <c r="E34" s="12" t="s">
        <v>3</v>
      </c>
      <c r="F34" s="12" t="s">
        <v>3</v>
      </c>
      <c r="G34" s="12" t="s">
        <v>3</v>
      </c>
      <c r="H34" s="12" t="s">
        <v>3</v>
      </c>
      <c r="I34" s="12" t="s">
        <v>3</v>
      </c>
      <c r="J34" s="13"/>
      <c r="K34" s="12" t="s">
        <v>3</v>
      </c>
      <c r="L34" s="12" t="s">
        <v>3</v>
      </c>
      <c r="M34" s="12" t="s">
        <v>3</v>
      </c>
      <c r="N34" s="12" t="s">
        <v>3</v>
      </c>
      <c r="O34" s="12" t="s">
        <v>3</v>
      </c>
      <c r="P34" s="13"/>
      <c r="Q34" s="13"/>
      <c r="R34" s="12" t="s">
        <v>3</v>
      </c>
      <c r="S34" s="13"/>
      <c r="T34" s="13"/>
      <c r="U34" s="12" t="s">
        <v>3</v>
      </c>
      <c r="V34" s="12" t="s">
        <v>3</v>
      </c>
      <c r="W34" s="12" t="s">
        <v>3</v>
      </c>
      <c r="X34" s="13"/>
      <c r="Y34" s="12" t="s">
        <v>3</v>
      </c>
      <c r="Z34" s="12" t="s">
        <v>3</v>
      </c>
      <c r="AA34" s="12" t="s">
        <v>3</v>
      </c>
      <c r="AB34" s="12" t="s">
        <v>3</v>
      </c>
    </row>
    <row r="35" spans="1:28" ht="22.5" customHeight="1">
      <c r="A35" s="9" t="s">
        <v>34</v>
      </c>
      <c r="B35" s="10">
        <f t="shared" si="4"/>
        <v>3</v>
      </c>
      <c r="C35" s="11">
        <f t="shared" si="5"/>
        <v>3</v>
      </c>
      <c r="D35" s="13"/>
      <c r="E35" s="12" t="s">
        <v>3</v>
      </c>
      <c r="F35" s="13"/>
      <c r="G35" s="12" t="s">
        <v>3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Z35" s="12" t="s">
        <v>3</v>
      </c>
    </row>
    <row r="36" spans="1:28" ht="22.5" customHeight="1">
      <c r="A36" s="9" t="s">
        <v>35</v>
      </c>
      <c r="B36" s="10">
        <f t="shared" si="4"/>
        <v>3</v>
      </c>
      <c r="C36" s="11">
        <f t="shared" si="5"/>
        <v>3</v>
      </c>
      <c r="D36" s="13"/>
      <c r="E36" s="12" t="s">
        <v>3</v>
      </c>
      <c r="F36" s="13"/>
      <c r="G36" s="12" t="s">
        <v>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Z36" s="12" t="s">
        <v>3</v>
      </c>
    </row>
    <row r="37" spans="1:28" ht="22.5" customHeight="1">
      <c r="A37" s="9" t="s">
        <v>36</v>
      </c>
      <c r="B37" s="10">
        <f t="shared" si="4"/>
        <v>3</v>
      </c>
      <c r="C37" s="11">
        <f t="shared" si="5"/>
        <v>3</v>
      </c>
      <c r="D37" s="13"/>
      <c r="E37" s="12" t="s">
        <v>3</v>
      </c>
      <c r="F37" s="13"/>
      <c r="G37" s="12" t="s">
        <v>3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Z37" s="12" t="s">
        <v>3</v>
      </c>
    </row>
    <row r="38" spans="1:28" ht="22.5" customHeight="1">
      <c r="A38" s="9" t="s">
        <v>37</v>
      </c>
      <c r="B38" s="10">
        <f t="shared" si="4"/>
        <v>3</v>
      </c>
      <c r="C38" s="11">
        <f t="shared" si="5"/>
        <v>3</v>
      </c>
      <c r="D38" s="13"/>
      <c r="E38" s="12" t="s">
        <v>3</v>
      </c>
      <c r="F38" s="13"/>
      <c r="G38" s="12" t="s">
        <v>3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Z38" s="12" t="s">
        <v>3</v>
      </c>
    </row>
    <row r="39" spans="1:28" ht="22.5" customHeight="1">
      <c r="A39" s="9" t="s">
        <v>38</v>
      </c>
      <c r="B39" s="10">
        <f t="shared" si="4"/>
        <v>3</v>
      </c>
      <c r="C39" s="11">
        <f t="shared" si="5"/>
        <v>3</v>
      </c>
      <c r="D39" s="13"/>
      <c r="E39" s="12" t="s">
        <v>3</v>
      </c>
      <c r="F39" s="13"/>
      <c r="G39" s="12" t="s">
        <v>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Z39" s="12" t="s">
        <v>3</v>
      </c>
    </row>
    <row r="40" spans="1:28" ht="22.5" customHeight="1">
      <c r="A40" s="9" t="s">
        <v>39</v>
      </c>
      <c r="B40" s="10">
        <f t="shared" si="4"/>
        <v>3</v>
      </c>
      <c r="C40" s="11">
        <f t="shared" si="5"/>
        <v>3</v>
      </c>
      <c r="D40" s="13"/>
      <c r="E40" s="12" t="s">
        <v>3</v>
      </c>
      <c r="F40" s="13"/>
      <c r="G40" s="12" t="s">
        <v>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Z40" s="12" t="s">
        <v>3</v>
      </c>
    </row>
    <row r="41" spans="1:28" ht="22.5" customHeight="1">
      <c r="A41" s="9" t="s">
        <v>40</v>
      </c>
      <c r="B41" s="10">
        <f t="shared" si="4"/>
        <v>1</v>
      </c>
      <c r="C41" s="11">
        <f t="shared" si="5"/>
        <v>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2" t="s">
        <v>3</v>
      </c>
      <c r="S41" s="13"/>
      <c r="T41" s="13"/>
      <c r="U41" s="13"/>
      <c r="V41" s="13"/>
      <c r="W41" s="13"/>
      <c r="X41" s="13"/>
    </row>
    <row r="42" spans="1:28" ht="22.5" customHeight="1">
      <c r="A42" s="9" t="s">
        <v>41</v>
      </c>
      <c r="B42" s="10">
        <f t="shared" si="4"/>
        <v>1</v>
      </c>
      <c r="C42" s="11">
        <f t="shared" si="5"/>
        <v>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2" t="s">
        <v>3</v>
      </c>
      <c r="S42" s="13"/>
      <c r="T42" s="13"/>
      <c r="U42" s="13"/>
      <c r="V42" s="13"/>
      <c r="W42" s="13"/>
      <c r="X42" s="13"/>
    </row>
    <row r="43" spans="1:28" ht="22.5" customHeight="1">
      <c r="A43" s="9" t="s">
        <v>42</v>
      </c>
      <c r="B43" s="10">
        <f t="shared" si="4"/>
        <v>1</v>
      </c>
      <c r="C43" s="11">
        <f t="shared" si="5"/>
        <v>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2" t="s">
        <v>3</v>
      </c>
      <c r="S43" s="13"/>
      <c r="T43" s="13"/>
      <c r="U43" s="13"/>
      <c r="V43" s="13"/>
      <c r="W43" s="13"/>
      <c r="X43" s="13"/>
    </row>
    <row r="44" spans="1:28" ht="22.5" customHeight="1">
      <c r="A44" s="9" t="s">
        <v>43</v>
      </c>
      <c r="B44" s="10">
        <f t="shared" si="4"/>
        <v>1</v>
      </c>
      <c r="C44" s="11">
        <f t="shared" si="5"/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2" t="s">
        <v>3</v>
      </c>
      <c r="S44" s="13"/>
      <c r="T44" s="13"/>
      <c r="U44" s="13"/>
      <c r="V44" s="13"/>
      <c r="W44" s="13"/>
      <c r="X44" s="13"/>
    </row>
    <row r="45" spans="1:28" ht="22.5" customHeight="1">
      <c r="A45" s="9" t="s">
        <v>44</v>
      </c>
      <c r="B45" s="10">
        <f t="shared" si="4"/>
        <v>1</v>
      </c>
      <c r="C45" s="11">
        <f t="shared" si="5"/>
        <v>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2" t="s">
        <v>3</v>
      </c>
      <c r="S45" s="13"/>
      <c r="T45" s="13"/>
      <c r="U45" s="13"/>
      <c r="V45" s="13"/>
      <c r="W45" s="13"/>
      <c r="X45" s="13"/>
    </row>
    <row r="46" spans="1:28" ht="22.5" customHeight="1">
      <c r="A46" s="9" t="s">
        <v>45</v>
      </c>
      <c r="B46" s="10">
        <f t="shared" si="4"/>
        <v>1</v>
      </c>
      <c r="C46" s="11">
        <f t="shared" si="5"/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2" t="s">
        <v>3</v>
      </c>
      <c r="S46" s="13"/>
      <c r="T46" s="13"/>
      <c r="U46" s="13"/>
      <c r="V46" s="13"/>
      <c r="W46" s="13"/>
      <c r="X46" s="13"/>
    </row>
    <row r="47" spans="1:28" ht="22.5" customHeight="1">
      <c r="A47" s="9" t="s">
        <v>46</v>
      </c>
      <c r="B47" s="10">
        <f t="shared" si="4"/>
        <v>4</v>
      </c>
      <c r="C47" s="11">
        <f t="shared" si="5"/>
        <v>4</v>
      </c>
      <c r="D47" s="12" t="s">
        <v>3</v>
      </c>
      <c r="E47" s="12" t="s">
        <v>3</v>
      </c>
      <c r="F47" s="13"/>
      <c r="G47" s="12" t="s">
        <v>3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Z47" s="12" t="s">
        <v>3</v>
      </c>
    </row>
    <row r="48" spans="1:28" ht="22.5" customHeight="1">
      <c r="A48" s="9" t="s">
        <v>47</v>
      </c>
      <c r="B48" s="10">
        <f t="shared" si="4"/>
        <v>2</v>
      </c>
      <c r="C48" s="11">
        <f t="shared" si="5"/>
        <v>2</v>
      </c>
      <c r="D48" s="13"/>
      <c r="E48" s="13"/>
      <c r="F48" s="13"/>
      <c r="G48" s="12" t="s">
        <v>3</v>
      </c>
      <c r="H48" s="12" t="s">
        <v>3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8" ht="22.5" customHeight="1">
      <c r="A49" s="9" t="s">
        <v>48</v>
      </c>
      <c r="B49" s="10">
        <f t="shared" si="4"/>
        <v>1</v>
      </c>
      <c r="C49" s="11">
        <f t="shared" si="5"/>
        <v>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Z49" s="12" t="s">
        <v>3</v>
      </c>
    </row>
    <row r="50" spans="1:28" ht="22.5" customHeight="1">
      <c r="A50" s="9" t="s">
        <v>49</v>
      </c>
      <c r="B50" s="10">
        <f t="shared" si="4"/>
        <v>1</v>
      </c>
      <c r="C50" s="11">
        <f t="shared" si="5"/>
        <v>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Z50" s="12" t="s">
        <v>3</v>
      </c>
    </row>
    <row r="51" spans="1:28" ht="22.5" customHeight="1">
      <c r="A51" s="9" t="s">
        <v>50</v>
      </c>
      <c r="B51" s="10">
        <f t="shared" si="4"/>
        <v>1</v>
      </c>
      <c r="C51" s="11">
        <f t="shared" si="5"/>
        <v>1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Z51" s="12" t="s">
        <v>3</v>
      </c>
    </row>
    <row r="52" spans="1:28" ht="22.5" customHeight="1">
      <c r="A52" s="9" t="s">
        <v>51</v>
      </c>
      <c r="B52" s="10">
        <f t="shared" si="4"/>
        <v>15</v>
      </c>
      <c r="C52" s="11">
        <f t="shared" si="5"/>
        <v>15</v>
      </c>
      <c r="D52" s="12" t="s">
        <v>3</v>
      </c>
      <c r="E52" s="12" t="s">
        <v>3</v>
      </c>
      <c r="F52" s="12" t="s">
        <v>3</v>
      </c>
      <c r="G52" s="12" t="s">
        <v>3</v>
      </c>
      <c r="H52" s="12" t="s">
        <v>3</v>
      </c>
      <c r="I52" s="12" t="s">
        <v>3</v>
      </c>
      <c r="J52" s="12" t="s">
        <v>3</v>
      </c>
      <c r="K52" s="12" t="s">
        <v>3</v>
      </c>
      <c r="L52" s="13"/>
      <c r="M52" s="12" t="s">
        <v>3</v>
      </c>
      <c r="N52" s="12" t="s">
        <v>3</v>
      </c>
      <c r="O52" s="12" t="s">
        <v>3</v>
      </c>
      <c r="P52" s="13"/>
      <c r="Q52" s="13"/>
      <c r="R52" s="13"/>
      <c r="S52" s="13"/>
      <c r="T52" s="13"/>
      <c r="U52" s="13"/>
      <c r="V52" s="12" t="s">
        <v>3</v>
      </c>
      <c r="W52" s="13"/>
      <c r="X52" s="13"/>
      <c r="Y52" s="12" t="s">
        <v>3</v>
      </c>
      <c r="Z52" s="12" t="s">
        <v>3</v>
      </c>
      <c r="AB52" s="12" t="s">
        <v>3</v>
      </c>
    </row>
    <row r="53" spans="1:28" ht="22.5" customHeight="1">
      <c r="A53" s="9" t="s">
        <v>52</v>
      </c>
      <c r="B53" s="10">
        <f t="shared" si="4"/>
        <v>6</v>
      </c>
      <c r="C53" s="11">
        <f t="shared" si="5"/>
        <v>6</v>
      </c>
      <c r="D53" s="12" t="s">
        <v>3</v>
      </c>
      <c r="E53" s="13"/>
      <c r="F53" s="13"/>
      <c r="G53" s="13"/>
      <c r="H53" s="12" t="s">
        <v>3</v>
      </c>
      <c r="I53" s="13"/>
      <c r="J53" s="12" t="s">
        <v>3</v>
      </c>
      <c r="K53" s="13"/>
      <c r="L53" s="13"/>
      <c r="M53" s="13"/>
      <c r="N53" s="13"/>
      <c r="O53" s="13"/>
      <c r="P53" s="13"/>
      <c r="Q53" s="13"/>
      <c r="R53" s="12" t="s">
        <v>3</v>
      </c>
      <c r="S53" s="13"/>
      <c r="T53" s="13"/>
      <c r="U53" s="13"/>
      <c r="V53" s="12" t="s">
        <v>3</v>
      </c>
      <c r="W53" s="13"/>
      <c r="X53" s="13"/>
      <c r="Y53" s="12" t="s">
        <v>3</v>
      </c>
    </row>
    <row r="54" spans="1:28" ht="22.5" customHeight="1">
      <c r="A54" s="9" t="s">
        <v>53</v>
      </c>
      <c r="B54" s="10">
        <f t="shared" si="4"/>
        <v>1</v>
      </c>
      <c r="C54" s="11">
        <f t="shared" si="5"/>
        <v>1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2" t="s">
        <v>3</v>
      </c>
      <c r="W54" s="13"/>
      <c r="X54" s="13"/>
    </row>
    <row r="55" spans="1:28" ht="22.5" customHeight="1">
      <c r="A55" s="9" t="s">
        <v>54</v>
      </c>
      <c r="B55" s="10">
        <f t="shared" si="4"/>
        <v>1</v>
      </c>
      <c r="C55" s="11">
        <f t="shared" si="5"/>
        <v>1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2" t="s">
        <v>3</v>
      </c>
      <c r="W55" s="13"/>
      <c r="X55" s="13"/>
    </row>
    <row r="56" spans="1:28" ht="22.5" customHeight="1">
      <c r="A56" s="9" t="s">
        <v>55</v>
      </c>
      <c r="B56" s="10">
        <f t="shared" si="4"/>
        <v>1</v>
      </c>
      <c r="C56" s="11">
        <f t="shared" si="5"/>
        <v>1</v>
      </c>
      <c r="D56" s="13"/>
      <c r="E56" s="13"/>
      <c r="F56" s="13"/>
      <c r="G56" s="13"/>
      <c r="H56" s="12" t="s">
        <v>3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8" ht="22.5" customHeight="1">
      <c r="A57" s="9" t="s">
        <v>56</v>
      </c>
      <c r="B57" s="10">
        <f t="shared" si="4"/>
        <v>16</v>
      </c>
      <c r="C57" s="11">
        <f t="shared" si="5"/>
        <v>16</v>
      </c>
      <c r="D57" s="12" t="s">
        <v>3</v>
      </c>
      <c r="E57" s="12" t="s">
        <v>3</v>
      </c>
      <c r="F57" s="12" t="s">
        <v>3</v>
      </c>
      <c r="G57" s="12" t="s">
        <v>3</v>
      </c>
      <c r="H57" s="12" t="s">
        <v>3</v>
      </c>
      <c r="I57" s="12" t="s">
        <v>3</v>
      </c>
      <c r="J57" s="12" t="s">
        <v>3</v>
      </c>
      <c r="K57" s="12" t="s">
        <v>3</v>
      </c>
      <c r="L57" s="13"/>
      <c r="M57" s="12" t="s">
        <v>3</v>
      </c>
      <c r="N57" s="12" t="s">
        <v>3</v>
      </c>
      <c r="O57" s="12" t="s">
        <v>3</v>
      </c>
      <c r="P57" s="13"/>
      <c r="Q57" s="13"/>
      <c r="R57" s="12" t="s">
        <v>3</v>
      </c>
      <c r="S57" s="13"/>
      <c r="T57" s="13"/>
      <c r="U57" s="13"/>
      <c r="V57" s="12" t="s">
        <v>3</v>
      </c>
      <c r="W57" s="12" t="s">
        <v>3</v>
      </c>
      <c r="X57" s="13"/>
      <c r="Y57" s="12" t="s">
        <v>3</v>
      </c>
      <c r="AA57" s="12" t="s">
        <v>3</v>
      </c>
    </row>
    <row r="58" spans="1:28" ht="22.5" customHeight="1">
      <c r="A58" s="9" t="s">
        <v>57</v>
      </c>
      <c r="B58" s="10">
        <f t="shared" si="4"/>
        <v>11</v>
      </c>
      <c r="C58" s="11">
        <f t="shared" si="5"/>
        <v>11</v>
      </c>
      <c r="D58" s="12" t="s">
        <v>3</v>
      </c>
      <c r="E58" s="12" t="s">
        <v>3</v>
      </c>
      <c r="F58" s="13"/>
      <c r="G58" s="12" t="s">
        <v>3</v>
      </c>
      <c r="H58" s="12" t="s">
        <v>3</v>
      </c>
      <c r="I58" s="12" t="s">
        <v>3</v>
      </c>
      <c r="J58" s="12" t="s">
        <v>3</v>
      </c>
      <c r="K58" s="12" t="s">
        <v>3</v>
      </c>
      <c r="L58" s="13"/>
      <c r="M58" s="12" t="s">
        <v>3</v>
      </c>
      <c r="N58" s="13"/>
      <c r="O58" s="13"/>
      <c r="P58" s="13"/>
      <c r="Q58" s="13"/>
      <c r="R58" s="12" t="s">
        <v>3</v>
      </c>
      <c r="S58" s="13"/>
      <c r="T58" s="13"/>
      <c r="U58" s="13"/>
      <c r="V58" s="12" t="s">
        <v>3</v>
      </c>
      <c r="W58" s="12" t="s">
        <v>3</v>
      </c>
      <c r="X58" s="13"/>
    </row>
    <row r="59" spans="1:28" ht="22.5" customHeight="1">
      <c r="A59" s="9" t="s">
        <v>58</v>
      </c>
      <c r="B59" s="10">
        <f t="shared" si="4"/>
        <v>2</v>
      </c>
      <c r="C59" s="11">
        <f t="shared" si="5"/>
        <v>2</v>
      </c>
      <c r="D59" s="13"/>
      <c r="E59" s="13"/>
      <c r="F59" s="13"/>
      <c r="G59" s="13"/>
      <c r="H59" s="13"/>
      <c r="I59" s="12" t="s">
        <v>3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2" t="s">
        <v>3</v>
      </c>
      <c r="W59" s="13"/>
      <c r="X59" s="13"/>
    </row>
    <row r="60" spans="1:28" ht="22.5" customHeight="1">
      <c r="A60" s="9" t="s">
        <v>59</v>
      </c>
      <c r="B60" s="10">
        <f t="shared" si="4"/>
        <v>5</v>
      </c>
      <c r="C60" s="11">
        <f t="shared" si="5"/>
        <v>5</v>
      </c>
      <c r="D60" s="12" t="s">
        <v>3</v>
      </c>
      <c r="E60" s="12" t="s">
        <v>3</v>
      </c>
      <c r="F60" s="13"/>
      <c r="G60" s="12" t="s">
        <v>3</v>
      </c>
      <c r="H60" s="13"/>
      <c r="I60" s="13"/>
      <c r="J60" s="13"/>
      <c r="K60" s="13"/>
      <c r="L60" s="12" t="s">
        <v>3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 t="s">
        <v>3</v>
      </c>
      <c r="X60" s="13"/>
    </row>
    <row r="61" spans="1:28" ht="22.5" customHeight="1">
      <c r="A61" s="9" t="s">
        <v>60</v>
      </c>
      <c r="B61" s="10">
        <f t="shared" si="4"/>
        <v>7</v>
      </c>
      <c r="C61" s="11">
        <f t="shared" si="5"/>
        <v>7</v>
      </c>
      <c r="D61" s="12" t="s">
        <v>3</v>
      </c>
      <c r="E61" s="12" t="s">
        <v>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2" t="s">
        <v>3</v>
      </c>
      <c r="S61" s="13"/>
      <c r="T61" s="13"/>
      <c r="U61" s="12" t="s">
        <v>3</v>
      </c>
      <c r="V61" s="13"/>
      <c r="W61" s="13"/>
      <c r="X61" s="13"/>
      <c r="Y61" s="12" t="s">
        <v>3</v>
      </c>
      <c r="Z61" s="12" t="s">
        <v>3</v>
      </c>
      <c r="AB61" s="12" t="s">
        <v>3</v>
      </c>
    </row>
    <row r="62" spans="1:28" ht="22.5" customHeight="1">
      <c r="A62" s="9" t="s">
        <v>61</v>
      </c>
      <c r="B62" s="10">
        <f t="shared" si="4"/>
        <v>5</v>
      </c>
      <c r="C62" s="11">
        <f t="shared" si="5"/>
        <v>5</v>
      </c>
      <c r="D62" s="12" t="s">
        <v>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2" t="s">
        <v>3</v>
      </c>
      <c r="V62" s="13"/>
      <c r="W62" s="13"/>
      <c r="X62" s="13"/>
      <c r="Y62" s="12" t="s">
        <v>3</v>
      </c>
      <c r="Z62" s="12" t="s">
        <v>3</v>
      </c>
      <c r="AB62" s="12" t="s">
        <v>3</v>
      </c>
    </row>
    <row r="63" spans="1:28" ht="22.5" customHeight="1">
      <c r="A63" s="9" t="s">
        <v>62</v>
      </c>
      <c r="B63" s="10">
        <f t="shared" si="4"/>
        <v>17</v>
      </c>
      <c r="C63" s="11">
        <f t="shared" si="5"/>
        <v>17</v>
      </c>
      <c r="D63" s="12" t="s">
        <v>3</v>
      </c>
      <c r="E63" s="12" t="s">
        <v>3</v>
      </c>
      <c r="F63" s="13"/>
      <c r="G63" s="12" t="s">
        <v>3</v>
      </c>
      <c r="H63" s="13"/>
      <c r="I63" s="13"/>
      <c r="J63" s="12" t="s">
        <v>3</v>
      </c>
      <c r="K63" s="12" t="s">
        <v>3</v>
      </c>
      <c r="L63" s="12" t="s">
        <v>3</v>
      </c>
      <c r="M63" s="12" t="s">
        <v>3</v>
      </c>
      <c r="N63" s="12" t="s">
        <v>3</v>
      </c>
      <c r="O63" s="12" t="s">
        <v>3</v>
      </c>
      <c r="P63" s="13"/>
      <c r="Q63" s="13"/>
      <c r="R63" s="12" t="s">
        <v>3</v>
      </c>
      <c r="S63" s="13"/>
      <c r="T63" s="12" t="s">
        <v>3</v>
      </c>
      <c r="U63" s="12" t="s">
        <v>3</v>
      </c>
      <c r="V63" s="12" t="s">
        <v>3</v>
      </c>
      <c r="W63" s="12" t="s">
        <v>3</v>
      </c>
      <c r="X63" s="13"/>
      <c r="Y63" s="12" t="s">
        <v>3</v>
      </c>
      <c r="Z63" s="12" t="s">
        <v>3</v>
      </c>
      <c r="AB63" s="12" t="s">
        <v>3</v>
      </c>
    </row>
    <row r="64" spans="1:28" ht="22.5" customHeight="1">
      <c r="A64" s="9" t="s">
        <v>63</v>
      </c>
      <c r="B64" s="10">
        <f t="shared" si="4"/>
        <v>1</v>
      </c>
      <c r="C64" s="11">
        <f t="shared" si="5"/>
        <v>1</v>
      </c>
      <c r="D64" s="13"/>
      <c r="E64" s="12" t="s">
        <v>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Z64" s="13"/>
    </row>
    <row r="65" spans="1:28" ht="22.5" customHeight="1">
      <c r="A65" s="9" t="s">
        <v>64</v>
      </c>
      <c r="B65" s="10">
        <f t="shared" si="4"/>
        <v>17</v>
      </c>
      <c r="C65" s="11">
        <f t="shared" si="5"/>
        <v>17</v>
      </c>
      <c r="D65" s="12" t="s">
        <v>3</v>
      </c>
      <c r="E65" s="12" t="s">
        <v>3</v>
      </c>
      <c r="F65" s="13"/>
      <c r="G65" s="12" t="s">
        <v>3</v>
      </c>
      <c r="H65" s="12" t="s">
        <v>3</v>
      </c>
      <c r="I65" s="13"/>
      <c r="J65" s="12" t="s">
        <v>3</v>
      </c>
      <c r="K65" s="12" t="s">
        <v>3</v>
      </c>
      <c r="L65" s="12" t="s">
        <v>3</v>
      </c>
      <c r="M65" s="12" t="s">
        <v>3</v>
      </c>
      <c r="N65" s="12" t="s">
        <v>3</v>
      </c>
      <c r="O65" s="12" t="s">
        <v>3</v>
      </c>
      <c r="P65" s="13"/>
      <c r="Q65" s="13"/>
      <c r="R65" s="12" t="s">
        <v>3</v>
      </c>
      <c r="S65" s="13"/>
      <c r="T65" s="13"/>
      <c r="U65" s="12" t="s">
        <v>3</v>
      </c>
      <c r="V65" s="12" t="s">
        <v>3</v>
      </c>
      <c r="W65" s="12" t="s">
        <v>3</v>
      </c>
      <c r="X65" s="13"/>
      <c r="Y65" s="12" t="s">
        <v>3</v>
      </c>
      <c r="Z65" s="12" t="s">
        <v>3</v>
      </c>
      <c r="AB65" s="12" t="s">
        <v>3</v>
      </c>
    </row>
    <row r="66" spans="1:28" ht="22.5" customHeight="1">
      <c r="A66" s="9" t="s">
        <v>65</v>
      </c>
      <c r="B66" s="10">
        <f t="shared" si="4"/>
        <v>5</v>
      </c>
      <c r="C66" s="11">
        <f t="shared" si="5"/>
        <v>5</v>
      </c>
      <c r="D66" s="12" t="s">
        <v>3</v>
      </c>
      <c r="E66" s="13"/>
      <c r="F66" s="13"/>
      <c r="G66" s="13"/>
      <c r="H66" s="12" t="s">
        <v>3</v>
      </c>
      <c r="I66" s="13"/>
      <c r="J66" s="13"/>
      <c r="K66" s="13"/>
      <c r="L66" s="12" t="s">
        <v>3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Z66" s="12" t="s">
        <v>3</v>
      </c>
      <c r="AB66" s="12" t="s">
        <v>3</v>
      </c>
    </row>
    <row r="67" spans="1:28" ht="22.5" customHeight="1">
      <c r="A67" s="9" t="s">
        <v>66</v>
      </c>
      <c r="B67" s="10">
        <f t="shared" si="4"/>
        <v>4</v>
      </c>
      <c r="C67" s="11">
        <f t="shared" si="5"/>
        <v>4</v>
      </c>
      <c r="D67" s="12" t="s">
        <v>3</v>
      </c>
      <c r="E67" s="12" t="s">
        <v>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2" t="s">
        <v>3</v>
      </c>
      <c r="W67" s="13"/>
      <c r="X67" s="13"/>
      <c r="Z67" s="12" t="s">
        <v>3</v>
      </c>
    </row>
    <row r="68" spans="1:28" ht="22.5" customHeight="1">
      <c r="A68" s="9" t="s">
        <v>67</v>
      </c>
      <c r="B68" s="10">
        <f t="shared" si="4"/>
        <v>15</v>
      </c>
      <c r="C68" s="11">
        <f t="shared" si="5"/>
        <v>15</v>
      </c>
      <c r="D68" s="12" t="s">
        <v>3</v>
      </c>
      <c r="E68" s="12" t="s">
        <v>3</v>
      </c>
      <c r="F68" s="13"/>
      <c r="G68" s="12" t="s">
        <v>3</v>
      </c>
      <c r="H68" s="12" t="s">
        <v>3</v>
      </c>
      <c r="I68" s="12" t="s">
        <v>3</v>
      </c>
      <c r="J68" s="12" t="s">
        <v>3</v>
      </c>
      <c r="K68" s="12" t="s">
        <v>3</v>
      </c>
      <c r="L68" s="13"/>
      <c r="M68" s="12" t="s">
        <v>3</v>
      </c>
      <c r="N68" s="12" t="s">
        <v>3</v>
      </c>
      <c r="O68" s="12" t="s">
        <v>3</v>
      </c>
      <c r="P68" s="12" t="s">
        <v>3</v>
      </c>
      <c r="Q68" s="13"/>
      <c r="R68" s="13"/>
      <c r="S68" s="13"/>
      <c r="T68" s="13"/>
      <c r="U68" s="13"/>
      <c r="V68" s="12" t="s">
        <v>3</v>
      </c>
      <c r="W68" s="12" t="s">
        <v>3</v>
      </c>
      <c r="X68" s="13"/>
      <c r="Z68" s="12" t="s">
        <v>3</v>
      </c>
      <c r="AB68" s="12" t="s">
        <v>3</v>
      </c>
    </row>
    <row r="69" spans="1:28" ht="22.5" customHeight="1">
      <c r="A69" s="9" t="s">
        <v>68</v>
      </c>
      <c r="B69" s="10">
        <f t="shared" si="4"/>
        <v>4</v>
      </c>
      <c r="C69" s="11">
        <f t="shared" si="5"/>
        <v>4</v>
      </c>
      <c r="D69" s="12" t="s">
        <v>3</v>
      </c>
      <c r="E69" s="13"/>
      <c r="F69" s="13"/>
      <c r="G69" s="13"/>
      <c r="H69" s="13"/>
      <c r="I69" s="12" t="s">
        <v>3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2" t="s">
        <v>3</v>
      </c>
      <c r="W69" s="13"/>
      <c r="X69" s="13"/>
      <c r="AB69" s="12" t="s">
        <v>3</v>
      </c>
    </row>
    <row r="70" spans="1:28" ht="22.5" customHeight="1">
      <c r="A70" s="9" t="s">
        <v>69</v>
      </c>
      <c r="B70" s="10">
        <f t="shared" si="4"/>
        <v>1</v>
      </c>
      <c r="C70" s="11">
        <f t="shared" si="5"/>
        <v>1</v>
      </c>
      <c r="D70" s="13"/>
      <c r="E70" s="13"/>
      <c r="F70" s="13"/>
      <c r="G70" s="13"/>
      <c r="H70" s="13"/>
      <c r="I70" s="12" t="s">
        <v>3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8" ht="22.5" customHeight="1">
      <c r="A71" s="9" t="s">
        <v>70</v>
      </c>
      <c r="B71" s="10">
        <f t="shared" si="4"/>
        <v>1</v>
      </c>
      <c r="C71" s="11">
        <f t="shared" si="5"/>
        <v>1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2" t="s">
        <v>3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8" ht="22.5" customHeight="1">
      <c r="A72" s="9" t="s">
        <v>71</v>
      </c>
      <c r="B72" s="10">
        <f t="shared" si="4"/>
        <v>1</v>
      </c>
      <c r="C72" s="11">
        <f t="shared" si="5"/>
        <v>1</v>
      </c>
      <c r="D72" s="13"/>
      <c r="E72" s="13"/>
      <c r="F72" s="13"/>
      <c r="G72" s="13"/>
      <c r="H72" s="13"/>
      <c r="I72" s="13"/>
      <c r="J72" s="13"/>
      <c r="K72" s="13"/>
      <c r="L72" s="12" t="s">
        <v>3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8" ht="22.5" customHeight="1">
      <c r="A73" s="9" t="s">
        <v>72</v>
      </c>
      <c r="B73" s="10">
        <f t="shared" si="4"/>
        <v>2</v>
      </c>
      <c r="C73" s="11">
        <f t="shared" si="5"/>
        <v>2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2" t="s">
        <v>3</v>
      </c>
      <c r="S73" s="13"/>
      <c r="T73" s="13"/>
      <c r="U73" s="13"/>
      <c r="V73" s="13"/>
      <c r="W73" s="13"/>
      <c r="X73" s="13"/>
      <c r="AA73" s="12" t="s">
        <v>3</v>
      </c>
    </row>
    <row r="74" spans="1:28" ht="22.5" customHeight="1">
      <c r="A74" s="9" t="s">
        <v>73</v>
      </c>
      <c r="B74" s="10">
        <f t="shared" si="4"/>
        <v>3</v>
      </c>
      <c r="C74" s="11">
        <f t="shared" si="5"/>
        <v>3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Z74" s="12" t="s">
        <v>3</v>
      </c>
      <c r="AA74" s="12" t="s">
        <v>3</v>
      </c>
      <c r="AB74" s="12" t="s">
        <v>3</v>
      </c>
    </row>
    <row r="75" spans="1:28" ht="22.5" customHeight="1">
      <c r="A75" s="9" t="s">
        <v>74</v>
      </c>
      <c r="B75" s="10">
        <f t="shared" si="4"/>
        <v>2</v>
      </c>
      <c r="C75" s="11">
        <f t="shared" si="5"/>
        <v>2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Z75" s="12" t="s">
        <v>3</v>
      </c>
      <c r="AA75" s="12" t="s">
        <v>3</v>
      </c>
    </row>
    <row r="76" spans="1:28" ht="22.5" customHeight="1">
      <c r="A76" s="9" t="s">
        <v>75</v>
      </c>
      <c r="B76" s="10">
        <f t="shared" si="4"/>
        <v>1</v>
      </c>
      <c r="C76" s="11">
        <f t="shared" si="5"/>
        <v>1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Z76" s="12" t="s">
        <v>3</v>
      </c>
    </row>
    <row r="77" spans="1:28" ht="22.5" customHeight="1">
      <c r="A77" s="9" t="s">
        <v>76</v>
      </c>
      <c r="B77" s="10">
        <f t="shared" si="4"/>
        <v>1</v>
      </c>
      <c r="C77" s="11">
        <f t="shared" si="5"/>
        <v>1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Z77" s="12" t="s">
        <v>3</v>
      </c>
    </row>
    <row r="78" spans="1:28" ht="22.5" customHeight="1">
      <c r="A78" s="9" t="s">
        <v>77</v>
      </c>
      <c r="B78" s="10">
        <f t="shared" si="4"/>
        <v>7</v>
      </c>
      <c r="C78" s="11">
        <f t="shared" si="5"/>
        <v>7</v>
      </c>
      <c r="D78" s="13"/>
      <c r="E78" s="13"/>
      <c r="F78" s="13"/>
      <c r="G78" s="12" t="s">
        <v>3</v>
      </c>
      <c r="H78" s="12" t="s">
        <v>3</v>
      </c>
      <c r="I78" s="13"/>
      <c r="J78" s="13"/>
      <c r="K78" s="13"/>
      <c r="L78" s="13"/>
      <c r="M78" s="12" t="s">
        <v>3</v>
      </c>
      <c r="N78" s="13"/>
      <c r="O78" s="13"/>
      <c r="P78" s="13"/>
      <c r="Q78" s="13"/>
      <c r="R78" s="12" t="s">
        <v>3</v>
      </c>
      <c r="S78" s="13"/>
      <c r="T78" s="13"/>
      <c r="U78" s="13"/>
      <c r="V78" s="13"/>
      <c r="W78" s="13"/>
      <c r="X78" s="13"/>
      <c r="Z78" s="12" t="s">
        <v>3</v>
      </c>
      <c r="AA78" s="12" t="s">
        <v>3</v>
      </c>
      <c r="AB78" s="12" t="s">
        <v>3</v>
      </c>
    </row>
    <row r="79" spans="1:28" ht="22.5" customHeight="1">
      <c r="A79" s="9" t="s">
        <v>78</v>
      </c>
      <c r="B79" s="10">
        <f t="shared" si="4"/>
        <v>1</v>
      </c>
      <c r="C79" s="11">
        <f t="shared" si="5"/>
        <v>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Z79" s="12" t="s">
        <v>3</v>
      </c>
    </row>
    <row r="80" spans="1:28" ht="22.5" customHeight="1">
      <c r="A80" s="9" t="s">
        <v>79</v>
      </c>
      <c r="B80" s="10">
        <f t="shared" si="4"/>
        <v>1</v>
      </c>
      <c r="C80" s="11">
        <f t="shared" si="5"/>
        <v>1</v>
      </c>
      <c r="D80" s="13"/>
      <c r="E80" s="13"/>
      <c r="F80" s="13"/>
      <c r="G80" s="13"/>
      <c r="H80" s="13"/>
      <c r="I80" s="12" t="s">
        <v>3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8" ht="22.5" customHeight="1">
      <c r="A81" s="9" t="s">
        <v>80</v>
      </c>
      <c r="B81" s="10">
        <f t="shared" si="4"/>
        <v>1</v>
      </c>
      <c r="C81" s="11">
        <f t="shared" si="5"/>
        <v>1</v>
      </c>
      <c r="D81" s="13"/>
      <c r="E81" s="13"/>
      <c r="F81" s="13"/>
      <c r="G81" s="13"/>
      <c r="H81" s="13"/>
      <c r="I81" s="12" t="s">
        <v>3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8" ht="22.5" customHeight="1">
      <c r="A82" s="14" t="s">
        <v>81</v>
      </c>
      <c r="B82" s="10">
        <f t="shared" si="4"/>
        <v>1</v>
      </c>
      <c r="C82" s="11">
        <f t="shared" si="5"/>
        <v>1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2" t="s">
        <v>3</v>
      </c>
      <c r="S82" s="13"/>
      <c r="T82" s="13"/>
      <c r="U82" s="13"/>
      <c r="V82" s="13"/>
      <c r="W82" s="13"/>
      <c r="X82" s="13"/>
    </row>
    <row r="83" spans="1:28" ht="22.5" customHeight="1">
      <c r="A83" s="14" t="s">
        <v>82</v>
      </c>
      <c r="B83" s="10">
        <f t="shared" si="4"/>
        <v>2</v>
      </c>
      <c r="C83" s="11">
        <f t="shared" si="5"/>
        <v>2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2" t="s">
        <v>3</v>
      </c>
      <c r="AA83" s="12" t="s">
        <v>3</v>
      </c>
    </row>
    <row r="84" spans="1:28" ht="22.5" customHeight="1">
      <c r="A84" s="14" t="s">
        <v>83</v>
      </c>
      <c r="B84" s="10">
        <f t="shared" si="4"/>
        <v>1</v>
      </c>
      <c r="C84" s="11">
        <f t="shared" si="5"/>
        <v>1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2" t="s">
        <v>3</v>
      </c>
    </row>
    <row r="85" spans="1:28" ht="22.5" customHeight="1">
      <c r="A85" s="14" t="s">
        <v>84</v>
      </c>
      <c r="B85" s="10">
        <f t="shared" si="4"/>
        <v>1</v>
      </c>
      <c r="C85" s="11">
        <f t="shared" si="5"/>
        <v>1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2" t="s">
        <v>3</v>
      </c>
    </row>
    <row r="86" spans="1:28" ht="22.5" customHeight="1">
      <c r="A86" s="7" t="s">
        <v>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2.5" customHeight="1">
      <c r="A87" s="9" t="s">
        <v>86</v>
      </c>
      <c r="B87" s="10">
        <f t="shared" ref="B87:B105" si="6">C87</f>
        <v>8</v>
      </c>
      <c r="C87" s="11">
        <f t="shared" ref="C87:C105" si="7">COUNTIF(D87:AB87,"X")</f>
        <v>8</v>
      </c>
      <c r="D87" s="13"/>
      <c r="E87" s="12" t="s">
        <v>3</v>
      </c>
      <c r="F87" s="13"/>
      <c r="G87" s="12" t="s">
        <v>3</v>
      </c>
      <c r="H87" s="12" t="s">
        <v>3</v>
      </c>
      <c r="I87" s="13"/>
      <c r="J87" s="12" t="s">
        <v>3</v>
      </c>
      <c r="K87" s="13"/>
      <c r="L87" s="13"/>
      <c r="M87" s="12" t="s">
        <v>3</v>
      </c>
      <c r="N87" s="12" t="s">
        <v>3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Z87" s="12" t="s">
        <v>3</v>
      </c>
      <c r="AB87" s="12" t="s">
        <v>3</v>
      </c>
    </row>
    <row r="88" spans="1:28" ht="22.5" customHeight="1">
      <c r="A88" s="9" t="s">
        <v>87</v>
      </c>
      <c r="B88" s="10">
        <f t="shared" si="6"/>
        <v>9</v>
      </c>
      <c r="C88" s="11">
        <f t="shared" si="7"/>
        <v>9</v>
      </c>
      <c r="D88" s="12" t="s">
        <v>3</v>
      </c>
      <c r="E88" s="12" t="s">
        <v>3</v>
      </c>
      <c r="F88" s="13"/>
      <c r="G88" s="12" t="s">
        <v>3</v>
      </c>
      <c r="H88" s="12" t="s">
        <v>3</v>
      </c>
      <c r="I88" s="12" t="s">
        <v>3</v>
      </c>
      <c r="J88" s="13"/>
      <c r="K88" s="13"/>
      <c r="L88" s="13"/>
      <c r="M88" s="12" t="s">
        <v>3</v>
      </c>
      <c r="N88" s="13"/>
      <c r="O88" s="13"/>
      <c r="P88" s="13"/>
      <c r="Q88" s="13"/>
      <c r="R88" s="12" t="s">
        <v>3</v>
      </c>
      <c r="S88" s="13"/>
      <c r="T88" s="13"/>
      <c r="U88" s="13"/>
      <c r="V88" s="13"/>
      <c r="W88" s="13"/>
      <c r="X88" s="13"/>
      <c r="Y88" s="12" t="s">
        <v>3</v>
      </c>
      <c r="AB88" s="12" t="s">
        <v>3</v>
      </c>
    </row>
    <row r="89" spans="1:28" ht="22.5" customHeight="1">
      <c r="A89" s="9" t="s">
        <v>88</v>
      </c>
      <c r="B89" s="10">
        <f t="shared" si="6"/>
        <v>9</v>
      </c>
      <c r="C89" s="11">
        <f t="shared" si="7"/>
        <v>9</v>
      </c>
      <c r="D89" s="12" t="s">
        <v>3</v>
      </c>
      <c r="E89" s="13"/>
      <c r="F89" s="13"/>
      <c r="G89" s="12" t="s">
        <v>3</v>
      </c>
      <c r="H89" s="12" t="s">
        <v>3</v>
      </c>
      <c r="I89" s="13"/>
      <c r="J89" s="12" t="s">
        <v>3</v>
      </c>
      <c r="K89" s="12" t="s">
        <v>3</v>
      </c>
      <c r="L89" s="13"/>
      <c r="M89" s="12" t="s">
        <v>3</v>
      </c>
      <c r="N89" s="13"/>
      <c r="O89" s="13"/>
      <c r="P89" s="13"/>
      <c r="Q89" s="13"/>
      <c r="R89" s="13"/>
      <c r="S89" s="13"/>
      <c r="T89" s="13"/>
      <c r="U89" s="13"/>
      <c r="V89" s="12" t="s">
        <v>3</v>
      </c>
      <c r="W89" s="13"/>
      <c r="X89" s="13"/>
      <c r="Y89" s="12" t="s">
        <v>3</v>
      </c>
      <c r="AB89" s="12" t="s">
        <v>3</v>
      </c>
    </row>
    <row r="90" spans="1:28" ht="22.5" customHeight="1">
      <c r="A90" s="9" t="s">
        <v>89</v>
      </c>
      <c r="B90" s="10">
        <f t="shared" si="6"/>
        <v>11</v>
      </c>
      <c r="C90" s="11">
        <f t="shared" si="7"/>
        <v>11</v>
      </c>
      <c r="D90" s="12" t="s">
        <v>3</v>
      </c>
      <c r="E90" s="13"/>
      <c r="F90" s="13"/>
      <c r="G90" s="12" t="s">
        <v>3</v>
      </c>
      <c r="H90" s="12" t="s">
        <v>3</v>
      </c>
      <c r="I90" s="13"/>
      <c r="J90" s="12" t="s">
        <v>3</v>
      </c>
      <c r="K90" s="12" t="s">
        <v>3</v>
      </c>
      <c r="L90" s="13"/>
      <c r="M90" s="12" t="s">
        <v>3</v>
      </c>
      <c r="N90" s="12" t="s">
        <v>3</v>
      </c>
      <c r="O90" s="13"/>
      <c r="P90" s="13"/>
      <c r="Q90" s="13"/>
      <c r="R90" s="13"/>
      <c r="S90" s="13"/>
      <c r="T90" s="13"/>
      <c r="U90" s="13"/>
      <c r="V90" s="12" t="s">
        <v>3</v>
      </c>
      <c r="W90" s="12" t="s">
        <v>3</v>
      </c>
      <c r="X90" s="13"/>
      <c r="Y90" s="12" t="s">
        <v>3</v>
      </c>
      <c r="AB90" s="12" t="s">
        <v>3</v>
      </c>
    </row>
    <row r="91" spans="1:28" ht="22.5" customHeight="1">
      <c r="A91" s="9" t="s">
        <v>90</v>
      </c>
      <c r="B91" s="10">
        <f t="shared" si="6"/>
        <v>5</v>
      </c>
      <c r="C91" s="11">
        <f t="shared" si="7"/>
        <v>5</v>
      </c>
      <c r="D91" s="12" t="s">
        <v>3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2" t="s">
        <v>3</v>
      </c>
      <c r="P91" s="13"/>
      <c r="Q91" s="13"/>
      <c r="R91" s="12" t="s">
        <v>3</v>
      </c>
      <c r="S91" s="12" t="s">
        <v>3</v>
      </c>
      <c r="T91" s="13"/>
      <c r="U91" s="13"/>
      <c r="V91" s="13"/>
      <c r="W91" s="13"/>
      <c r="X91" s="13"/>
      <c r="Y91" s="12" t="s">
        <v>3</v>
      </c>
    </row>
    <row r="92" spans="1:28" ht="22.5" customHeight="1">
      <c r="A92" s="9" t="s">
        <v>91</v>
      </c>
      <c r="B92" s="10">
        <f t="shared" si="6"/>
        <v>11</v>
      </c>
      <c r="C92" s="11">
        <f t="shared" si="7"/>
        <v>11</v>
      </c>
      <c r="D92" s="12" t="s">
        <v>3</v>
      </c>
      <c r="E92" s="13"/>
      <c r="F92" s="13"/>
      <c r="G92" s="12" t="s">
        <v>3</v>
      </c>
      <c r="H92" s="12" t="s">
        <v>3</v>
      </c>
      <c r="I92" s="13"/>
      <c r="J92" s="12" t="s">
        <v>3</v>
      </c>
      <c r="K92" s="12" t="s">
        <v>3</v>
      </c>
      <c r="L92" s="13"/>
      <c r="M92" s="12" t="s">
        <v>3</v>
      </c>
      <c r="N92" s="12" t="s">
        <v>3</v>
      </c>
      <c r="O92" s="13"/>
      <c r="P92" s="13"/>
      <c r="Q92" s="13"/>
      <c r="R92" s="13"/>
      <c r="S92" s="13"/>
      <c r="T92" s="13"/>
      <c r="U92" s="13"/>
      <c r="V92" s="12" t="s">
        <v>3</v>
      </c>
      <c r="W92" s="12" t="s">
        <v>3</v>
      </c>
      <c r="X92" s="13"/>
      <c r="Y92" s="12" t="s">
        <v>3</v>
      </c>
      <c r="AB92" s="12" t="s">
        <v>3</v>
      </c>
    </row>
    <row r="93" spans="1:28" ht="22.5" customHeight="1">
      <c r="A93" s="9" t="s">
        <v>92</v>
      </c>
      <c r="B93" s="10">
        <f t="shared" si="6"/>
        <v>11</v>
      </c>
      <c r="C93" s="11">
        <f t="shared" si="7"/>
        <v>11</v>
      </c>
      <c r="D93" s="12" t="s">
        <v>3</v>
      </c>
      <c r="E93" s="13"/>
      <c r="F93" s="13"/>
      <c r="G93" s="12" t="s">
        <v>3</v>
      </c>
      <c r="H93" s="12" t="s">
        <v>3</v>
      </c>
      <c r="I93" s="13"/>
      <c r="J93" s="12" t="s">
        <v>3</v>
      </c>
      <c r="K93" s="12" t="s">
        <v>3</v>
      </c>
      <c r="L93" s="13"/>
      <c r="M93" s="12" t="s">
        <v>3</v>
      </c>
      <c r="N93" s="12" t="s">
        <v>3</v>
      </c>
      <c r="O93" s="13"/>
      <c r="P93" s="13"/>
      <c r="Q93" s="13"/>
      <c r="R93" s="13"/>
      <c r="S93" s="13"/>
      <c r="T93" s="13"/>
      <c r="U93" s="13"/>
      <c r="V93" s="12" t="s">
        <v>3</v>
      </c>
      <c r="W93" s="12" t="s">
        <v>3</v>
      </c>
      <c r="X93" s="13"/>
      <c r="Y93" s="12" t="s">
        <v>3</v>
      </c>
      <c r="AB93" s="12" t="s">
        <v>3</v>
      </c>
    </row>
    <row r="94" spans="1:28" ht="22.5" customHeight="1">
      <c r="A94" s="9" t="s">
        <v>93</v>
      </c>
      <c r="B94" s="10">
        <f t="shared" si="6"/>
        <v>9</v>
      </c>
      <c r="C94" s="11">
        <f t="shared" si="7"/>
        <v>9</v>
      </c>
      <c r="D94" s="12" t="s">
        <v>3</v>
      </c>
      <c r="E94" s="13"/>
      <c r="F94" s="13"/>
      <c r="G94" s="12" t="s">
        <v>3</v>
      </c>
      <c r="H94" s="12" t="s">
        <v>3</v>
      </c>
      <c r="I94" s="13"/>
      <c r="J94" s="13"/>
      <c r="K94" s="13"/>
      <c r="L94" s="13"/>
      <c r="M94" s="12" t="s">
        <v>3</v>
      </c>
      <c r="N94" s="12" t="s">
        <v>3</v>
      </c>
      <c r="O94" s="13"/>
      <c r="P94" s="13"/>
      <c r="Q94" s="13"/>
      <c r="R94" s="13"/>
      <c r="S94" s="13"/>
      <c r="T94" s="13"/>
      <c r="U94" s="13"/>
      <c r="V94" s="12" t="s">
        <v>3</v>
      </c>
      <c r="W94" s="12" t="s">
        <v>3</v>
      </c>
      <c r="X94" s="13"/>
      <c r="Y94" s="12" t="s">
        <v>3</v>
      </c>
      <c r="AB94" s="12" t="s">
        <v>3</v>
      </c>
    </row>
    <row r="95" spans="1:28" ht="22.5" customHeight="1">
      <c r="A95" s="9" t="s">
        <v>94</v>
      </c>
      <c r="B95" s="10">
        <f t="shared" si="6"/>
        <v>7</v>
      </c>
      <c r="C95" s="11">
        <f t="shared" si="7"/>
        <v>7</v>
      </c>
      <c r="D95" s="13"/>
      <c r="E95" s="13"/>
      <c r="F95" s="13"/>
      <c r="G95" s="12" t="s">
        <v>3</v>
      </c>
      <c r="H95" s="12" t="s">
        <v>3</v>
      </c>
      <c r="I95" s="13"/>
      <c r="J95" s="13"/>
      <c r="K95" s="13"/>
      <c r="L95" s="13"/>
      <c r="M95" s="12" t="s">
        <v>3</v>
      </c>
      <c r="N95" s="12" t="s">
        <v>3</v>
      </c>
      <c r="O95" s="13"/>
      <c r="P95" s="13"/>
      <c r="Q95" s="13"/>
      <c r="R95" s="13"/>
      <c r="S95" s="13"/>
      <c r="T95" s="13"/>
      <c r="U95" s="13"/>
      <c r="V95" s="12" t="s">
        <v>3</v>
      </c>
      <c r="W95" s="12" t="s">
        <v>3</v>
      </c>
      <c r="X95" s="13"/>
      <c r="AB95" s="12" t="s">
        <v>3</v>
      </c>
    </row>
    <row r="96" spans="1:28" ht="22.5" customHeight="1">
      <c r="A96" s="9" t="s">
        <v>95</v>
      </c>
      <c r="B96" s="10">
        <f t="shared" si="6"/>
        <v>6</v>
      </c>
      <c r="C96" s="11">
        <f t="shared" si="7"/>
        <v>6</v>
      </c>
      <c r="D96" s="13"/>
      <c r="E96" s="13"/>
      <c r="F96" s="13"/>
      <c r="G96" s="12" t="s">
        <v>3</v>
      </c>
      <c r="H96" s="12" t="s">
        <v>3</v>
      </c>
      <c r="I96" s="13"/>
      <c r="J96" s="13"/>
      <c r="K96" s="13"/>
      <c r="L96" s="13"/>
      <c r="M96" s="12" t="s">
        <v>3</v>
      </c>
      <c r="N96" s="12" t="s">
        <v>3</v>
      </c>
      <c r="O96" s="13"/>
      <c r="P96" s="13"/>
      <c r="Q96" s="13"/>
      <c r="R96" s="13"/>
      <c r="S96" s="13"/>
      <c r="T96" s="13"/>
      <c r="U96" s="13"/>
      <c r="V96" s="12" t="s">
        <v>3</v>
      </c>
      <c r="W96" s="12" t="s">
        <v>3</v>
      </c>
      <c r="X96" s="13"/>
    </row>
    <row r="97" spans="1:28" ht="22.5" customHeight="1">
      <c r="A97" s="9" t="s">
        <v>96</v>
      </c>
      <c r="B97" s="10">
        <f t="shared" si="6"/>
        <v>11</v>
      </c>
      <c r="C97" s="11">
        <f t="shared" si="7"/>
        <v>11</v>
      </c>
      <c r="D97" s="12" t="s">
        <v>3</v>
      </c>
      <c r="E97" s="13"/>
      <c r="F97" s="13"/>
      <c r="G97" s="12" t="s">
        <v>3</v>
      </c>
      <c r="H97" s="12" t="s">
        <v>3</v>
      </c>
      <c r="I97" s="12" t="s">
        <v>3</v>
      </c>
      <c r="J97" s="12" t="s">
        <v>3</v>
      </c>
      <c r="K97" s="12" t="s">
        <v>3</v>
      </c>
      <c r="L97" s="13"/>
      <c r="M97" s="12" t="s">
        <v>3</v>
      </c>
      <c r="N97" s="12" t="s">
        <v>3</v>
      </c>
      <c r="O97" s="13"/>
      <c r="P97" s="13"/>
      <c r="Q97" s="13"/>
      <c r="R97" s="13"/>
      <c r="S97" s="13"/>
      <c r="T97" s="13"/>
      <c r="U97" s="13"/>
      <c r="V97" s="12" t="s">
        <v>3</v>
      </c>
      <c r="W97" s="12" t="s">
        <v>3</v>
      </c>
      <c r="X97" s="13"/>
      <c r="AB97" s="12" t="s">
        <v>3</v>
      </c>
    </row>
    <row r="98" spans="1:28" ht="22.5" customHeight="1">
      <c r="A98" s="9" t="s">
        <v>97</v>
      </c>
      <c r="B98" s="10">
        <f t="shared" si="6"/>
        <v>3</v>
      </c>
      <c r="C98" s="11">
        <f t="shared" si="7"/>
        <v>3</v>
      </c>
      <c r="D98" s="13"/>
      <c r="E98" s="13"/>
      <c r="F98" s="13"/>
      <c r="G98" s="12" t="s">
        <v>3</v>
      </c>
      <c r="H98" s="12" t="s">
        <v>3</v>
      </c>
      <c r="I98" s="13"/>
      <c r="J98" s="13"/>
      <c r="K98" s="13"/>
      <c r="L98" s="13"/>
      <c r="M98" s="12" t="s">
        <v>3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8" ht="22.5" customHeight="1">
      <c r="A99" s="9" t="s">
        <v>98</v>
      </c>
      <c r="B99" s="10">
        <f t="shared" si="6"/>
        <v>7</v>
      </c>
      <c r="C99" s="11">
        <f t="shared" si="7"/>
        <v>7</v>
      </c>
      <c r="D99" s="13"/>
      <c r="E99" s="13"/>
      <c r="F99" s="13"/>
      <c r="G99" s="12" t="s">
        <v>3</v>
      </c>
      <c r="H99" s="12" t="s">
        <v>3</v>
      </c>
      <c r="I99" s="13"/>
      <c r="J99" s="12" t="s">
        <v>3</v>
      </c>
      <c r="K99" s="13"/>
      <c r="L99" s="13"/>
      <c r="M99" s="12" t="s">
        <v>3</v>
      </c>
      <c r="N99" s="13"/>
      <c r="O99" s="13"/>
      <c r="P99" s="13"/>
      <c r="Q99" s="13"/>
      <c r="R99" s="12" t="s">
        <v>3</v>
      </c>
      <c r="S99" s="13"/>
      <c r="T99" s="13"/>
      <c r="U99" s="13"/>
      <c r="V99" s="13"/>
      <c r="W99" s="12" t="s">
        <v>3</v>
      </c>
      <c r="X99" s="13"/>
      <c r="AB99" s="12" t="s">
        <v>3</v>
      </c>
    </row>
    <row r="100" spans="1:28" ht="22.5" customHeight="1">
      <c r="A100" s="9" t="s">
        <v>99</v>
      </c>
      <c r="B100" s="10">
        <f t="shared" si="6"/>
        <v>9</v>
      </c>
      <c r="C100" s="11">
        <f t="shared" si="7"/>
        <v>9</v>
      </c>
      <c r="D100" s="12" t="s">
        <v>3</v>
      </c>
      <c r="E100" s="12" t="s">
        <v>3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2" t="s">
        <v>3</v>
      </c>
      <c r="T100" s="12" t="s">
        <v>3</v>
      </c>
      <c r="U100" s="12" t="s">
        <v>3</v>
      </c>
      <c r="V100" s="12" t="s">
        <v>3</v>
      </c>
      <c r="W100" s="13"/>
      <c r="X100" s="12" t="s">
        <v>3</v>
      </c>
      <c r="Z100" s="12" t="s">
        <v>3</v>
      </c>
      <c r="AA100" s="12" t="s">
        <v>3</v>
      </c>
    </row>
    <row r="101" spans="1:28" ht="22.5" customHeight="1">
      <c r="A101" s="9" t="s">
        <v>100</v>
      </c>
      <c r="B101" s="10">
        <f t="shared" si="6"/>
        <v>8</v>
      </c>
      <c r="C101" s="11">
        <f t="shared" si="7"/>
        <v>8</v>
      </c>
      <c r="D101" s="12" t="s">
        <v>3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2" t="s">
        <v>3</v>
      </c>
      <c r="T101" s="12" t="s">
        <v>3</v>
      </c>
      <c r="U101" s="13"/>
      <c r="V101" s="13"/>
      <c r="W101" s="13"/>
      <c r="X101" s="12" t="s">
        <v>3</v>
      </c>
      <c r="Y101" s="12" t="s">
        <v>3</v>
      </c>
      <c r="Z101" s="12" t="s">
        <v>3</v>
      </c>
      <c r="AA101" s="12" t="s">
        <v>3</v>
      </c>
      <c r="AB101" s="12" t="s">
        <v>3</v>
      </c>
    </row>
    <row r="102" spans="1:28" ht="22.5" customHeight="1">
      <c r="A102" s="9" t="s">
        <v>101</v>
      </c>
      <c r="B102" s="10">
        <f t="shared" si="6"/>
        <v>3</v>
      </c>
      <c r="C102" s="11">
        <f t="shared" si="7"/>
        <v>3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2" t="s">
        <v>3</v>
      </c>
      <c r="Z102" s="12" t="s">
        <v>3</v>
      </c>
      <c r="AB102" s="12" t="s">
        <v>3</v>
      </c>
    </row>
    <row r="103" spans="1:28" ht="22.5" customHeight="1">
      <c r="A103" s="9" t="s">
        <v>102</v>
      </c>
      <c r="B103" s="10">
        <f t="shared" si="6"/>
        <v>1</v>
      </c>
      <c r="C103" s="11">
        <f t="shared" si="7"/>
        <v>1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2" t="s">
        <v>3</v>
      </c>
    </row>
    <row r="104" spans="1:28" ht="22.5" customHeight="1">
      <c r="A104" s="9" t="s">
        <v>103</v>
      </c>
      <c r="B104" s="10">
        <f t="shared" si="6"/>
        <v>3</v>
      </c>
      <c r="C104" s="11">
        <f t="shared" si="7"/>
        <v>3</v>
      </c>
      <c r="D104" s="12" t="s">
        <v>3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2" t="s">
        <v>3</v>
      </c>
      <c r="X104" s="13"/>
      <c r="Y104" s="12" t="s">
        <v>3</v>
      </c>
    </row>
    <row r="105" spans="1:28" ht="22.5" customHeight="1">
      <c r="A105" s="9" t="s">
        <v>104</v>
      </c>
      <c r="B105" s="10">
        <f t="shared" si="6"/>
        <v>1</v>
      </c>
      <c r="C105" s="11">
        <f t="shared" si="7"/>
        <v>1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2" t="s">
        <v>3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8" ht="22.5" customHeight="1">
      <c r="A106" s="7" t="s">
        <v>105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2.5" customHeight="1">
      <c r="A107" s="9" t="s">
        <v>105</v>
      </c>
      <c r="B107" s="10">
        <f t="shared" ref="B107:B113" si="8">C107</f>
        <v>14</v>
      </c>
      <c r="C107" s="11">
        <f t="shared" ref="C107:C113" si="9">COUNTIF(D107:AB107,"X")</f>
        <v>14</v>
      </c>
      <c r="D107" s="12" t="s">
        <v>3</v>
      </c>
      <c r="E107" s="12" t="s">
        <v>3</v>
      </c>
      <c r="F107" s="13"/>
      <c r="G107" s="12" t="s">
        <v>3</v>
      </c>
      <c r="H107" s="12" t="s">
        <v>3</v>
      </c>
      <c r="I107" s="12" t="s">
        <v>3</v>
      </c>
      <c r="J107" s="12" t="s">
        <v>3</v>
      </c>
      <c r="K107" s="12" t="s">
        <v>3</v>
      </c>
      <c r="L107" s="13"/>
      <c r="M107" s="12" t="s">
        <v>3</v>
      </c>
      <c r="N107" s="12" t="s">
        <v>3</v>
      </c>
      <c r="O107" s="12" t="s">
        <v>3</v>
      </c>
      <c r="P107" s="13"/>
      <c r="Q107" s="13"/>
      <c r="R107" s="12" t="s">
        <v>3</v>
      </c>
      <c r="S107" s="13"/>
      <c r="T107" s="13"/>
      <c r="U107" s="13"/>
      <c r="V107" s="12" t="s">
        <v>3</v>
      </c>
      <c r="W107" s="12" t="s">
        <v>3</v>
      </c>
      <c r="X107" s="13"/>
      <c r="AB107" s="12" t="s">
        <v>3</v>
      </c>
    </row>
    <row r="108" spans="1:28" ht="22.5" customHeight="1">
      <c r="A108" s="9" t="s">
        <v>106</v>
      </c>
      <c r="B108" s="10">
        <f t="shared" si="8"/>
        <v>1</v>
      </c>
      <c r="C108" s="11">
        <f t="shared" si="9"/>
        <v>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2" t="s">
        <v>3</v>
      </c>
      <c r="S108" s="13"/>
      <c r="T108" s="13"/>
      <c r="U108" s="13"/>
      <c r="V108" s="13"/>
      <c r="W108" s="13"/>
      <c r="X108" s="13"/>
    </row>
    <row r="109" spans="1:28" ht="22.5" customHeight="1">
      <c r="A109" s="9" t="s">
        <v>107</v>
      </c>
      <c r="B109" s="10">
        <f t="shared" si="8"/>
        <v>8</v>
      </c>
      <c r="C109" s="11">
        <f t="shared" si="9"/>
        <v>8</v>
      </c>
      <c r="D109" s="12" t="s">
        <v>3</v>
      </c>
      <c r="E109" s="13"/>
      <c r="F109" s="13"/>
      <c r="G109" s="12" t="s">
        <v>3</v>
      </c>
      <c r="H109" s="12" t="s">
        <v>3</v>
      </c>
      <c r="I109" s="12" t="s">
        <v>3</v>
      </c>
      <c r="J109" s="13"/>
      <c r="K109" s="13"/>
      <c r="L109" s="13"/>
      <c r="M109" s="12" t="s">
        <v>3</v>
      </c>
      <c r="N109" s="13"/>
      <c r="O109" s="12" t="s">
        <v>3</v>
      </c>
      <c r="P109" s="13"/>
      <c r="Q109" s="13"/>
      <c r="R109" s="12" t="s">
        <v>3</v>
      </c>
      <c r="S109" s="13"/>
      <c r="T109" s="13"/>
      <c r="U109" s="13"/>
      <c r="V109" s="13"/>
      <c r="W109" s="13"/>
      <c r="X109" s="13"/>
      <c r="AB109" s="12" t="s">
        <v>3</v>
      </c>
    </row>
    <row r="110" spans="1:28" ht="22.5" customHeight="1">
      <c r="A110" s="9" t="s">
        <v>108</v>
      </c>
      <c r="B110" s="10">
        <f t="shared" si="8"/>
        <v>5</v>
      </c>
      <c r="C110" s="11">
        <f t="shared" si="9"/>
        <v>5</v>
      </c>
      <c r="D110" s="13"/>
      <c r="E110" s="13"/>
      <c r="F110" s="13"/>
      <c r="G110" s="13"/>
      <c r="H110" s="12" t="s">
        <v>3</v>
      </c>
      <c r="I110" s="13"/>
      <c r="J110" s="13"/>
      <c r="K110" s="13"/>
      <c r="L110" s="13"/>
      <c r="M110" s="12" t="s">
        <v>3</v>
      </c>
      <c r="N110" s="13"/>
      <c r="O110" s="12" t="s">
        <v>3</v>
      </c>
      <c r="P110" s="13"/>
      <c r="Q110" s="13"/>
      <c r="R110" s="12" t="s">
        <v>3</v>
      </c>
      <c r="S110" s="13"/>
      <c r="T110" s="13"/>
      <c r="U110" s="13"/>
      <c r="V110" s="13"/>
      <c r="W110" s="13"/>
      <c r="X110" s="13"/>
      <c r="AB110" s="12" t="s">
        <v>3</v>
      </c>
    </row>
    <row r="111" spans="1:28" ht="22.5" customHeight="1">
      <c r="A111" s="9" t="s">
        <v>109</v>
      </c>
      <c r="B111" s="10">
        <f t="shared" si="8"/>
        <v>8</v>
      </c>
      <c r="C111" s="11">
        <f t="shared" si="9"/>
        <v>8</v>
      </c>
      <c r="D111" s="12" t="s">
        <v>3</v>
      </c>
      <c r="E111" s="13"/>
      <c r="F111" s="13"/>
      <c r="G111" s="12" t="s">
        <v>3</v>
      </c>
      <c r="H111" s="12" t="s">
        <v>3</v>
      </c>
      <c r="I111" s="13"/>
      <c r="J111" s="12" t="s">
        <v>3</v>
      </c>
      <c r="K111" s="12" t="s">
        <v>3</v>
      </c>
      <c r="L111" s="13"/>
      <c r="M111" s="12" t="s">
        <v>3</v>
      </c>
      <c r="N111" s="12" t="s">
        <v>3</v>
      </c>
      <c r="O111" s="13"/>
      <c r="P111" s="13"/>
      <c r="Q111" s="13"/>
      <c r="R111" s="13"/>
      <c r="S111" s="13"/>
      <c r="T111" s="13"/>
      <c r="U111" s="13"/>
      <c r="V111" s="13"/>
      <c r="W111" s="12" t="s">
        <v>3</v>
      </c>
      <c r="X111" s="13"/>
    </row>
    <row r="112" spans="1:28" ht="22.5" customHeight="1">
      <c r="A112" s="9" t="s">
        <v>110</v>
      </c>
      <c r="B112" s="10">
        <f t="shared" si="8"/>
        <v>6</v>
      </c>
      <c r="C112" s="11">
        <f t="shared" si="9"/>
        <v>6</v>
      </c>
      <c r="D112" s="12" t="s">
        <v>3</v>
      </c>
      <c r="E112" s="13"/>
      <c r="F112" s="13"/>
      <c r="G112" s="12" t="s">
        <v>3</v>
      </c>
      <c r="H112" s="12" t="s">
        <v>3</v>
      </c>
      <c r="I112" s="13"/>
      <c r="J112" s="13"/>
      <c r="K112" s="13"/>
      <c r="L112" s="13"/>
      <c r="M112" s="12" t="s">
        <v>3</v>
      </c>
      <c r="N112" s="12" t="s">
        <v>3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AB112" s="12" t="s">
        <v>3</v>
      </c>
    </row>
    <row r="113" spans="1:28" ht="22.5" customHeight="1">
      <c r="A113" s="9" t="s">
        <v>111</v>
      </c>
      <c r="B113" s="10">
        <f t="shared" si="8"/>
        <v>10</v>
      </c>
      <c r="C113" s="11">
        <f t="shared" si="9"/>
        <v>10</v>
      </c>
      <c r="D113" s="12" t="s">
        <v>3</v>
      </c>
      <c r="E113" s="12" t="s">
        <v>3</v>
      </c>
      <c r="F113" s="13"/>
      <c r="G113" s="12" t="s">
        <v>3</v>
      </c>
      <c r="H113" s="12" t="s">
        <v>3</v>
      </c>
      <c r="I113" s="13"/>
      <c r="J113" s="12" t="s">
        <v>3</v>
      </c>
      <c r="K113" s="12" t="s">
        <v>3</v>
      </c>
      <c r="L113" s="13"/>
      <c r="M113" s="12" t="s">
        <v>3</v>
      </c>
      <c r="N113" s="12" t="s">
        <v>3</v>
      </c>
      <c r="O113" s="13"/>
      <c r="P113" s="13"/>
      <c r="Q113" s="13"/>
      <c r="R113" s="13"/>
      <c r="S113" s="13"/>
      <c r="T113" s="13"/>
      <c r="U113" s="13"/>
      <c r="V113" s="13"/>
      <c r="W113" s="12" t="s">
        <v>3</v>
      </c>
      <c r="X113" s="13"/>
      <c r="AB113" s="12" t="s">
        <v>3</v>
      </c>
    </row>
    <row r="114" spans="1:28" ht="22.5" customHeight="1">
      <c r="A114" s="7" t="s">
        <v>112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2.5" customHeight="1">
      <c r="A115" s="9" t="s">
        <v>113</v>
      </c>
      <c r="B115" s="10">
        <f t="shared" ref="B115:B122" si="10">C115</f>
        <v>20</v>
      </c>
      <c r="C115" s="11">
        <f t="shared" ref="C115:C122" si="11">COUNTIF(D115:AB115,"X")</f>
        <v>20</v>
      </c>
      <c r="D115" s="12" t="s">
        <v>3</v>
      </c>
      <c r="E115" s="12" t="s">
        <v>3</v>
      </c>
      <c r="F115" s="13"/>
      <c r="G115" s="12" t="s">
        <v>3</v>
      </c>
      <c r="H115" s="12" t="s">
        <v>3</v>
      </c>
      <c r="I115" s="13"/>
      <c r="J115" s="12" t="s">
        <v>3</v>
      </c>
      <c r="K115" s="13"/>
      <c r="L115" s="12" t="s">
        <v>3</v>
      </c>
      <c r="M115" s="12" t="s">
        <v>3</v>
      </c>
      <c r="N115" s="12" t="s">
        <v>3</v>
      </c>
      <c r="O115" s="12" t="s">
        <v>3</v>
      </c>
      <c r="P115" s="12" t="s">
        <v>3</v>
      </c>
      <c r="Q115" s="12" t="s">
        <v>3</v>
      </c>
      <c r="R115" s="12" t="s">
        <v>3</v>
      </c>
      <c r="S115" s="12" t="s">
        <v>3</v>
      </c>
      <c r="T115" s="13"/>
      <c r="U115" s="12" t="s">
        <v>3</v>
      </c>
      <c r="V115" s="12" t="s">
        <v>3</v>
      </c>
      <c r="W115" s="12" t="s">
        <v>3</v>
      </c>
      <c r="X115" s="12" t="s">
        <v>3</v>
      </c>
      <c r="Z115" s="12" t="s">
        <v>3</v>
      </c>
      <c r="AA115" s="12" t="s">
        <v>3</v>
      </c>
      <c r="AB115" s="12" t="s">
        <v>3</v>
      </c>
    </row>
    <row r="116" spans="1:28" ht="22.5" customHeight="1">
      <c r="A116" s="9" t="s">
        <v>114</v>
      </c>
      <c r="B116" s="10">
        <f t="shared" si="10"/>
        <v>1</v>
      </c>
      <c r="C116" s="11">
        <f t="shared" si="11"/>
        <v>1</v>
      </c>
      <c r="D116" s="13"/>
      <c r="E116" s="12" t="s">
        <v>3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8" ht="22.5" customHeight="1">
      <c r="A117" s="9" t="s">
        <v>115</v>
      </c>
      <c r="B117" s="10">
        <f t="shared" si="10"/>
        <v>1</v>
      </c>
      <c r="C117" s="11">
        <f t="shared" si="11"/>
        <v>1</v>
      </c>
      <c r="D117" s="13"/>
      <c r="E117" s="13"/>
      <c r="F117" s="13"/>
      <c r="G117" s="13"/>
      <c r="H117" s="13"/>
      <c r="I117" s="13"/>
      <c r="J117" s="13"/>
      <c r="K117" s="13"/>
      <c r="L117" s="12" t="s">
        <v>3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8" ht="22.5" customHeight="1">
      <c r="A118" s="14" t="s">
        <v>116</v>
      </c>
      <c r="B118" s="10">
        <f t="shared" si="10"/>
        <v>1</v>
      </c>
      <c r="C118" s="11">
        <f t="shared" si="11"/>
        <v>1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2" t="s">
        <v>3</v>
      </c>
      <c r="S118" s="13"/>
      <c r="T118" s="13"/>
      <c r="U118" s="13"/>
      <c r="V118" s="13"/>
      <c r="W118" s="13"/>
      <c r="X118" s="13"/>
    </row>
    <row r="119" spans="1:28" ht="22.5" customHeight="1">
      <c r="A119" s="14" t="s">
        <v>117</v>
      </c>
      <c r="B119" s="10">
        <f t="shared" si="10"/>
        <v>6</v>
      </c>
      <c r="C119" s="11">
        <f t="shared" si="11"/>
        <v>6</v>
      </c>
      <c r="D119" s="12" t="s">
        <v>3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2" t="s">
        <v>3</v>
      </c>
      <c r="W119" s="12" t="s">
        <v>3</v>
      </c>
      <c r="X119" s="12" t="s">
        <v>3</v>
      </c>
      <c r="Z119" s="12" t="s">
        <v>3</v>
      </c>
      <c r="AB119" s="12" t="s">
        <v>3</v>
      </c>
    </row>
    <row r="120" spans="1:28" ht="22.5" customHeight="1">
      <c r="A120" s="14" t="s">
        <v>118</v>
      </c>
      <c r="B120" s="10">
        <f t="shared" si="10"/>
        <v>4</v>
      </c>
      <c r="C120" s="11">
        <f t="shared" si="11"/>
        <v>4</v>
      </c>
      <c r="D120" s="12" t="s">
        <v>3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Z120" s="12" t="s">
        <v>3</v>
      </c>
      <c r="AA120" s="12" t="s">
        <v>3</v>
      </c>
      <c r="AB120" s="12" t="s">
        <v>3</v>
      </c>
    </row>
    <row r="121" spans="1:28" ht="22.5" customHeight="1">
      <c r="A121" s="14" t="s">
        <v>119</v>
      </c>
      <c r="B121" s="10">
        <f t="shared" si="10"/>
        <v>1</v>
      </c>
      <c r="C121" s="11">
        <f t="shared" si="11"/>
        <v>1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Z121" s="12" t="s">
        <v>3</v>
      </c>
    </row>
    <row r="122" spans="1:28" ht="22.5" customHeight="1">
      <c r="A122" s="14" t="s">
        <v>120</v>
      </c>
      <c r="B122" s="10">
        <f t="shared" si="10"/>
        <v>1</v>
      </c>
      <c r="C122" s="11">
        <f t="shared" si="11"/>
        <v>1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Z122" s="12" t="s">
        <v>3</v>
      </c>
    </row>
    <row r="123" spans="1:28" ht="22.5" customHeight="1">
      <c r="A123" s="7" t="s">
        <v>121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2.5" customHeight="1">
      <c r="A124" s="9" t="s">
        <v>122</v>
      </c>
      <c r="B124" s="10">
        <f t="shared" ref="B124:B169" si="12">C124</f>
        <v>13</v>
      </c>
      <c r="C124" s="11">
        <f t="shared" ref="C124:C169" si="13">COUNTIF(D124:AB124,"X")</f>
        <v>13</v>
      </c>
      <c r="D124" s="12" t="s">
        <v>3</v>
      </c>
      <c r="E124" s="12" t="s">
        <v>3</v>
      </c>
      <c r="F124" s="13"/>
      <c r="G124" s="12" t="s">
        <v>3</v>
      </c>
      <c r="H124" s="12" t="s">
        <v>3</v>
      </c>
      <c r="I124" s="13"/>
      <c r="J124" s="13"/>
      <c r="K124" s="13"/>
      <c r="L124" s="12" t="s">
        <v>3</v>
      </c>
      <c r="M124" s="12" t="s">
        <v>3</v>
      </c>
      <c r="N124" s="12" t="s">
        <v>3</v>
      </c>
      <c r="O124" s="13"/>
      <c r="P124" s="13"/>
      <c r="Q124" s="13"/>
      <c r="R124" s="13"/>
      <c r="S124" s="12" t="s">
        <v>3</v>
      </c>
      <c r="T124" s="13"/>
      <c r="U124" s="13"/>
      <c r="V124" s="12" t="s">
        <v>3</v>
      </c>
      <c r="W124" s="12" t="s">
        <v>3</v>
      </c>
      <c r="X124" s="12" t="s">
        <v>3</v>
      </c>
      <c r="Z124" s="12" t="s">
        <v>3</v>
      </c>
      <c r="AB124" s="12" t="s">
        <v>3</v>
      </c>
    </row>
    <row r="125" spans="1:28" ht="22.5" customHeight="1">
      <c r="A125" s="9" t="s">
        <v>123</v>
      </c>
      <c r="B125" s="10">
        <f t="shared" si="12"/>
        <v>6</v>
      </c>
      <c r="C125" s="11">
        <f t="shared" si="13"/>
        <v>6</v>
      </c>
      <c r="D125" s="12" t="s">
        <v>3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2" t="s">
        <v>3</v>
      </c>
      <c r="P125" s="13"/>
      <c r="Q125" s="13"/>
      <c r="R125" s="13"/>
      <c r="S125" s="13"/>
      <c r="T125" s="13"/>
      <c r="U125" s="13"/>
      <c r="V125" s="12" t="s">
        <v>3</v>
      </c>
      <c r="W125" s="12" t="s">
        <v>3</v>
      </c>
      <c r="X125" s="13"/>
      <c r="Z125" s="12" t="s">
        <v>3</v>
      </c>
      <c r="AB125" s="12" t="s">
        <v>3</v>
      </c>
    </row>
    <row r="126" spans="1:28" ht="22.5" customHeight="1">
      <c r="A126" s="9" t="s">
        <v>124</v>
      </c>
      <c r="B126" s="10">
        <f t="shared" si="12"/>
        <v>11</v>
      </c>
      <c r="C126" s="11">
        <f t="shared" si="13"/>
        <v>11</v>
      </c>
      <c r="D126" s="12" t="s">
        <v>3</v>
      </c>
      <c r="E126" s="12" t="s">
        <v>3</v>
      </c>
      <c r="F126" s="13"/>
      <c r="G126" s="13"/>
      <c r="H126" s="12" t="s">
        <v>3</v>
      </c>
      <c r="I126" s="13"/>
      <c r="J126" s="13"/>
      <c r="K126" s="13"/>
      <c r="L126" s="13"/>
      <c r="M126" s="12" t="s">
        <v>3</v>
      </c>
      <c r="N126" s="13"/>
      <c r="O126" s="13"/>
      <c r="P126" s="12" t="s">
        <v>3</v>
      </c>
      <c r="Q126" s="12" t="s">
        <v>3</v>
      </c>
      <c r="R126" s="13"/>
      <c r="S126" s="12" t="s">
        <v>3</v>
      </c>
      <c r="T126" s="13"/>
      <c r="U126" s="13"/>
      <c r="V126" s="12" t="s">
        <v>3</v>
      </c>
      <c r="W126" s="12" t="s">
        <v>3</v>
      </c>
      <c r="X126" s="12" t="s">
        <v>3</v>
      </c>
      <c r="Z126" s="12" t="s">
        <v>3</v>
      </c>
    </row>
    <row r="127" spans="1:28" ht="22.5" customHeight="1">
      <c r="A127" s="9" t="s">
        <v>125</v>
      </c>
      <c r="B127" s="10">
        <f t="shared" si="12"/>
        <v>1</v>
      </c>
      <c r="C127" s="11">
        <f t="shared" si="13"/>
        <v>1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2" t="s">
        <v>3</v>
      </c>
      <c r="S127" s="13"/>
      <c r="T127" s="13"/>
      <c r="U127" s="13"/>
      <c r="V127" s="13"/>
      <c r="W127" s="13"/>
      <c r="X127" s="13"/>
    </row>
    <row r="128" spans="1:28" ht="22.5" customHeight="1">
      <c r="A128" s="9" t="s">
        <v>126</v>
      </c>
      <c r="B128" s="10">
        <f t="shared" si="12"/>
        <v>5</v>
      </c>
      <c r="C128" s="11">
        <f t="shared" si="13"/>
        <v>5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2" t="s">
        <v>3</v>
      </c>
      <c r="X128" s="12" t="s">
        <v>3</v>
      </c>
      <c r="Y128" s="12" t="s">
        <v>3</v>
      </c>
      <c r="Z128" s="12" t="s">
        <v>3</v>
      </c>
      <c r="AB128" s="12" t="s">
        <v>3</v>
      </c>
    </row>
    <row r="129" spans="1:28" ht="22.5" customHeight="1">
      <c r="A129" s="9" t="s">
        <v>127</v>
      </c>
      <c r="B129" s="10">
        <f t="shared" si="12"/>
        <v>20</v>
      </c>
      <c r="C129" s="11">
        <f t="shared" si="13"/>
        <v>20</v>
      </c>
      <c r="D129" s="12" t="s">
        <v>3</v>
      </c>
      <c r="E129" s="12" t="s">
        <v>3</v>
      </c>
      <c r="F129" s="12" t="s">
        <v>3</v>
      </c>
      <c r="G129" s="12" t="s">
        <v>3</v>
      </c>
      <c r="H129" s="12" t="s">
        <v>3</v>
      </c>
      <c r="I129" s="13"/>
      <c r="J129" s="13"/>
      <c r="K129" s="13"/>
      <c r="L129" s="12" t="s">
        <v>3</v>
      </c>
      <c r="M129" s="12" t="s">
        <v>3</v>
      </c>
      <c r="N129" s="12" t="s">
        <v>3</v>
      </c>
      <c r="O129" s="12" t="s">
        <v>3</v>
      </c>
      <c r="P129" s="12" t="s">
        <v>3</v>
      </c>
      <c r="Q129" s="13"/>
      <c r="R129" s="12" t="s">
        <v>3</v>
      </c>
      <c r="S129" s="12" t="s">
        <v>3</v>
      </c>
      <c r="T129" s="12" t="s">
        <v>3</v>
      </c>
      <c r="U129" s="12" t="s">
        <v>3</v>
      </c>
      <c r="V129" s="12" t="s">
        <v>3</v>
      </c>
      <c r="W129" s="13"/>
      <c r="X129" s="12" t="s">
        <v>3</v>
      </c>
      <c r="Y129" s="12" t="s">
        <v>3</v>
      </c>
      <c r="Z129" s="12" t="s">
        <v>3</v>
      </c>
      <c r="AA129" s="12" t="s">
        <v>3</v>
      </c>
      <c r="AB129" s="12" t="s">
        <v>3</v>
      </c>
    </row>
    <row r="130" spans="1:28" ht="22.5" customHeight="1">
      <c r="A130" s="9" t="s">
        <v>128</v>
      </c>
      <c r="B130" s="10">
        <f t="shared" si="12"/>
        <v>13</v>
      </c>
      <c r="C130" s="11">
        <f t="shared" si="13"/>
        <v>13</v>
      </c>
      <c r="D130" s="12" t="s">
        <v>3</v>
      </c>
      <c r="E130" s="13"/>
      <c r="F130" s="12" t="s">
        <v>3</v>
      </c>
      <c r="G130" s="12" t="s">
        <v>3</v>
      </c>
      <c r="H130" s="12" t="s">
        <v>3</v>
      </c>
      <c r="I130" s="13"/>
      <c r="J130" s="13"/>
      <c r="K130" s="13"/>
      <c r="L130" s="12" t="s">
        <v>3</v>
      </c>
      <c r="M130" s="12" t="s">
        <v>3</v>
      </c>
      <c r="N130" s="12" t="s">
        <v>3</v>
      </c>
      <c r="O130" s="13"/>
      <c r="P130" s="12" t="s">
        <v>3</v>
      </c>
      <c r="Q130" s="13"/>
      <c r="R130" s="13"/>
      <c r="S130" s="13"/>
      <c r="T130" s="13"/>
      <c r="U130" s="13"/>
      <c r="V130" s="12" t="s">
        <v>3</v>
      </c>
      <c r="W130" s="12" t="s">
        <v>3</v>
      </c>
      <c r="X130" s="12" t="s">
        <v>3</v>
      </c>
      <c r="Y130" s="12" t="s">
        <v>3</v>
      </c>
      <c r="AA130" s="12" t="s">
        <v>3</v>
      </c>
    </row>
    <row r="131" spans="1:28" ht="22.5" customHeight="1">
      <c r="A131" s="9" t="s">
        <v>129</v>
      </c>
      <c r="B131" s="10">
        <f t="shared" si="12"/>
        <v>4</v>
      </c>
      <c r="C131" s="11">
        <f t="shared" si="13"/>
        <v>4</v>
      </c>
      <c r="D131" s="13"/>
      <c r="E131" s="13"/>
      <c r="F131" s="12" t="s">
        <v>3</v>
      </c>
      <c r="G131" s="12" t="s">
        <v>3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2" t="s">
        <v>3</v>
      </c>
      <c r="W131" s="13"/>
      <c r="X131" s="12" t="s">
        <v>3</v>
      </c>
    </row>
    <row r="132" spans="1:28" ht="22.5" customHeight="1">
      <c r="A132" s="9" t="s">
        <v>130</v>
      </c>
      <c r="B132" s="10">
        <f t="shared" si="12"/>
        <v>6</v>
      </c>
      <c r="C132" s="11">
        <f t="shared" si="13"/>
        <v>6</v>
      </c>
      <c r="D132" s="13"/>
      <c r="E132" s="13"/>
      <c r="F132" s="12" t="s">
        <v>3</v>
      </c>
      <c r="G132" s="12" t="s">
        <v>3</v>
      </c>
      <c r="H132" s="12" t="s">
        <v>3</v>
      </c>
      <c r="I132" s="13"/>
      <c r="J132" s="13"/>
      <c r="K132" s="13"/>
      <c r="L132" s="13"/>
      <c r="M132" s="12" t="s">
        <v>3</v>
      </c>
      <c r="N132" s="13"/>
      <c r="O132" s="13"/>
      <c r="P132" s="12" t="s">
        <v>3</v>
      </c>
      <c r="Q132" s="13"/>
      <c r="R132" s="13"/>
      <c r="S132" s="13"/>
      <c r="T132" s="13"/>
      <c r="U132" s="13"/>
      <c r="V132" s="12" t="s">
        <v>3</v>
      </c>
      <c r="W132" s="13"/>
      <c r="X132" s="13"/>
    </row>
    <row r="133" spans="1:28" ht="22.5" customHeight="1">
      <c r="A133" s="9" t="s">
        <v>131</v>
      </c>
      <c r="B133" s="10">
        <f t="shared" si="12"/>
        <v>1</v>
      </c>
      <c r="C133" s="11">
        <f t="shared" si="13"/>
        <v>1</v>
      </c>
      <c r="D133" s="13"/>
      <c r="E133" s="13"/>
      <c r="F133" s="13"/>
      <c r="G133" s="12" t="s">
        <v>3</v>
      </c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8" ht="22.5" customHeight="1">
      <c r="A134" s="9" t="s">
        <v>132</v>
      </c>
      <c r="B134" s="10">
        <f t="shared" si="12"/>
        <v>4</v>
      </c>
      <c r="C134" s="11">
        <f t="shared" si="13"/>
        <v>4</v>
      </c>
      <c r="D134" s="13"/>
      <c r="E134" s="12" t="s">
        <v>3</v>
      </c>
      <c r="F134" s="13"/>
      <c r="G134" s="12" t="s">
        <v>3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2" t="s">
        <v>3</v>
      </c>
      <c r="U134" s="13"/>
      <c r="V134" s="13"/>
      <c r="W134" s="13"/>
      <c r="X134" s="13"/>
      <c r="AA134" s="12" t="s">
        <v>3</v>
      </c>
    </row>
    <row r="135" spans="1:28" ht="22.5" customHeight="1">
      <c r="A135" s="9" t="s">
        <v>133</v>
      </c>
      <c r="B135" s="10">
        <f t="shared" si="12"/>
        <v>5</v>
      </c>
      <c r="C135" s="11">
        <f t="shared" si="13"/>
        <v>5</v>
      </c>
      <c r="D135" s="13"/>
      <c r="E135" s="13"/>
      <c r="F135" s="13"/>
      <c r="G135" s="12" t="s">
        <v>3</v>
      </c>
      <c r="H135" s="13"/>
      <c r="I135" s="13"/>
      <c r="J135" s="13"/>
      <c r="K135" s="13"/>
      <c r="L135" s="12" t="s">
        <v>3</v>
      </c>
      <c r="M135" s="13"/>
      <c r="N135" s="13"/>
      <c r="O135" s="13"/>
      <c r="P135" s="13"/>
      <c r="Q135" s="13"/>
      <c r="R135" s="13"/>
      <c r="S135" s="12" t="s">
        <v>3</v>
      </c>
      <c r="T135" s="13"/>
      <c r="U135" s="13"/>
      <c r="V135" s="13"/>
      <c r="W135" s="13"/>
      <c r="X135" s="13"/>
      <c r="AA135" s="12" t="s">
        <v>3</v>
      </c>
      <c r="AB135" s="12" t="s">
        <v>3</v>
      </c>
    </row>
    <row r="136" spans="1:28" ht="22.5" customHeight="1">
      <c r="A136" s="9" t="s">
        <v>134</v>
      </c>
      <c r="B136" s="10">
        <f t="shared" si="12"/>
        <v>14</v>
      </c>
      <c r="C136" s="11">
        <f t="shared" si="13"/>
        <v>14</v>
      </c>
      <c r="D136" s="12" t="s">
        <v>3</v>
      </c>
      <c r="E136" s="13"/>
      <c r="F136" s="13"/>
      <c r="G136" s="12" t="s">
        <v>3</v>
      </c>
      <c r="H136" s="12" t="s">
        <v>3</v>
      </c>
      <c r="I136" s="13"/>
      <c r="J136" s="13"/>
      <c r="K136" s="13"/>
      <c r="L136" s="12" t="s">
        <v>3</v>
      </c>
      <c r="M136" s="12" t="s">
        <v>3</v>
      </c>
      <c r="N136" s="13"/>
      <c r="O136" s="13"/>
      <c r="P136" s="12" t="s">
        <v>3</v>
      </c>
      <c r="Q136" s="12" t="s">
        <v>3</v>
      </c>
      <c r="R136" s="13"/>
      <c r="S136" s="13"/>
      <c r="T136" s="12" t="s">
        <v>3</v>
      </c>
      <c r="U136" s="13"/>
      <c r="V136" s="12" t="s">
        <v>3</v>
      </c>
      <c r="W136" s="12" t="s">
        <v>3</v>
      </c>
      <c r="X136" s="12" t="s">
        <v>3</v>
      </c>
      <c r="Z136" s="12" t="s">
        <v>3</v>
      </c>
      <c r="AA136" s="12" t="s">
        <v>3</v>
      </c>
      <c r="AB136" s="12" t="s">
        <v>3</v>
      </c>
    </row>
    <row r="137" spans="1:28" ht="22.5" customHeight="1">
      <c r="A137" s="9" t="s">
        <v>135</v>
      </c>
      <c r="B137" s="10">
        <f t="shared" si="12"/>
        <v>3</v>
      </c>
      <c r="C137" s="11">
        <f t="shared" si="13"/>
        <v>3</v>
      </c>
      <c r="D137" s="13"/>
      <c r="E137" s="13"/>
      <c r="F137" s="13"/>
      <c r="G137" s="13"/>
      <c r="H137" s="13"/>
      <c r="I137" s="13"/>
      <c r="J137" s="13"/>
      <c r="K137" s="13"/>
      <c r="L137" s="12" t="s">
        <v>3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Z137" s="12" t="s">
        <v>3</v>
      </c>
      <c r="AB137" s="12" t="s">
        <v>3</v>
      </c>
    </row>
    <row r="138" spans="1:28" ht="22.5" customHeight="1">
      <c r="A138" s="9" t="s">
        <v>136</v>
      </c>
      <c r="B138" s="10">
        <f t="shared" si="12"/>
        <v>4</v>
      </c>
      <c r="C138" s="11">
        <f t="shared" si="13"/>
        <v>4</v>
      </c>
      <c r="D138" s="13"/>
      <c r="E138" s="13"/>
      <c r="F138" s="13"/>
      <c r="G138" s="12" t="s">
        <v>3</v>
      </c>
      <c r="H138" s="13"/>
      <c r="I138" s="13"/>
      <c r="J138" s="13"/>
      <c r="K138" s="13"/>
      <c r="L138" s="12" t="s">
        <v>3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2" t="s">
        <v>3</v>
      </c>
      <c r="W138" s="13"/>
      <c r="X138" s="12" t="s">
        <v>3</v>
      </c>
    </row>
    <row r="139" spans="1:28" ht="22.5" customHeight="1">
      <c r="A139" s="9" t="s">
        <v>137</v>
      </c>
      <c r="B139" s="10">
        <f t="shared" si="12"/>
        <v>2</v>
      </c>
      <c r="C139" s="11">
        <f t="shared" si="13"/>
        <v>2</v>
      </c>
      <c r="D139" s="13"/>
      <c r="E139" s="13"/>
      <c r="F139" s="13"/>
      <c r="G139" s="12" t="s">
        <v>3</v>
      </c>
      <c r="H139" s="13"/>
      <c r="I139" s="13"/>
      <c r="J139" s="13"/>
      <c r="K139" s="13"/>
      <c r="L139" s="12" t="s">
        <v>3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8" ht="22.5" customHeight="1">
      <c r="A140" s="9" t="s">
        <v>138</v>
      </c>
      <c r="B140" s="10">
        <f t="shared" si="12"/>
        <v>9</v>
      </c>
      <c r="C140" s="11">
        <f t="shared" si="13"/>
        <v>9</v>
      </c>
      <c r="D140" s="13"/>
      <c r="E140" s="13"/>
      <c r="F140" s="13"/>
      <c r="G140" s="12" t="s">
        <v>3</v>
      </c>
      <c r="H140" s="12" t="s">
        <v>3</v>
      </c>
      <c r="I140" s="13"/>
      <c r="J140" s="13"/>
      <c r="K140" s="13"/>
      <c r="L140" s="12" t="s">
        <v>3</v>
      </c>
      <c r="M140" s="13"/>
      <c r="N140" s="12" t="s">
        <v>3</v>
      </c>
      <c r="O140" s="13"/>
      <c r="P140" s="13"/>
      <c r="Q140" s="13"/>
      <c r="R140" s="13"/>
      <c r="S140" s="12" t="s">
        <v>3</v>
      </c>
      <c r="T140" s="13"/>
      <c r="U140" s="13"/>
      <c r="V140" s="13"/>
      <c r="W140" s="12" t="s">
        <v>3</v>
      </c>
      <c r="X140" s="12" t="s">
        <v>3</v>
      </c>
      <c r="AA140" s="12" t="s">
        <v>3</v>
      </c>
      <c r="AB140" s="12" t="s">
        <v>3</v>
      </c>
    </row>
    <row r="141" spans="1:28" ht="22.5" customHeight="1">
      <c r="A141" s="9" t="s">
        <v>139</v>
      </c>
      <c r="B141" s="10">
        <f t="shared" si="12"/>
        <v>18</v>
      </c>
      <c r="C141" s="11">
        <f t="shared" si="13"/>
        <v>18</v>
      </c>
      <c r="D141" s="12" t="s">
        <v>3</v>
      </c>
      <c r="E141" s="12" t="s">
        <v>3</v>
      </c>
      <c r="F141" s="12" t="s">
        <v>3</v>
      </c>
      <c r="G141" s="12" t="s">
        <v>3</v>
      </c>
      <c r="H141" s="12" t="s">
        <v>3</v>
      </c>
      <c r="I141" s="13"/>
      <c r="J141" s="13"/>
      <c r="K141" s="13"/>
      <c r="L141" s="12" t="s">
        <v>3</v>
      </c>
      <c r="M141" s="12" t="s">
        <v>3</v>
      </c>
      <c r="N141" s="12" t="s">
        <v>3</v>
      </c>
      <c r="O141" s="12" t="s">
        <v>3</v>
      </c>
      <c r="P141" s="12" t="s">
        <v>3</v>
      </c>
      <c r="Q141" s="13"/>
      <c r="R141" s="13"/>
      <c r="S141" s="12" t="s">
        <v>3</v>
      </c>
      <c r="T141" s="12" t="s">
        <v>3</v>
      </c>
      <c r="U141" s="12" t="s">
        <v>3</v>
      </c>
      <c r="V141" s="12" t="s">
        <v>3</v>
      </c>
      <c r="W141" s="13"/>
      <c r="X141" s="12" t="s">
        <v>3</v>
      </c>
      <c r="Z141" s="12" t="s">
        <v>3</v>
      </c>
      <c r="AA141" s="12" t="s">
        <v>3</v>
      </c>
      <c r="AB141" s="12" t="s">
        <v>3</v>
      </c>
    </row>
    <row r="142" spans="1:28" ht="22.5" customHeight="1">
      <c r="A142" s="9" t="s">
        <v>140</v>
      </c>
      <c r="B142" s="10">
        <f t="shared" si="12"/>
        <v>2</v>
      </c>
      <c r="C142" s="11">
        <f t="shared" si="13"/>
        <v>2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2" t="s">
        <v>3</v>
      </c>
      <c r="P142" s="13"/>
      <c r="Q142" s="13"/>
      <c r="R142" s="13"/>
      <c r="S142" s="13"/>
      <c r="T142" s="12" t="s">
        <v>3</v>
      </c>
      <c r="U142" s="13"/>
      <c r="V142" s="13"/>
      <c r="W142" s="13"/>
      <c r="X142" s="13"/>
    </row>
    <row r="143" spans="1:28" ht="22.5" customHeight="1">
      <c r="A143" s="9" t="s">
        <v>141</v>
      </c>
      <c r="B143" s="10">
        <f t="shared" si="12"/>
        <v>21</v>
      </c>
      <c r="C143" s="11">
        <f t="shared" si="13"/>
        <v>21</v>
      </c>
      <c r="D143" s="12" t="s">
        <v>3</v>
      </c>
      <c r="E143" s="12" t="s">
        <v>3</v>
      </c>
      <c r="F143" s="12" t="s">
        <v>3</v>
      </c>
      <c r="G143" s="12" t="s">
        <v>3</v>
      </c>
      <c r="H143" s="12" t="s">
        <v>3</v>
      </c>
      <c r="I143" s="13"/>
      <c r="J143" s="13"/>
      <c r="K143" s="13"/>
      <c r="L143" s="12" t="s">
        <v>3</v>
      </c>
      <c r="M143" s="12" t="s">
        <v>3</v>
      </c>
      <c r="N143" s="12" t="s">
        <v>3</v>
      </c>
      <c r="O143" s="12" t="s">
        <v>3</v>
      </c>
      <c r="P143" s="12" t="s">
        <v>3</v>
      </c>
      <c r="Q143" s="13"/>
      <c r="R143" s="12" t="s">
        <v>3</v>
      </c>
      <c r="S143" s="12" t="s">
        <v>3</v>
      </c>
      <c r="T143" s="12" t="s">
        <v>3</v>
      </c>
      <c r="U143" s="12" t="s">
        <v>3</v>
      </c>
      <c r="V143" s="12" t="s">
        <v>3</v>
      </c>
      <c r="W143" s="12" t="s">
        <v>3</v>
      </c>
      <c r="X143" s="12" t="s">
        <v>3</v>
      </c>
      <c r="Y143" s="12" t="s">
        <v>3</v>
      </c>
      <c r="Z143" s="12" t="s">
        <v>3</v>
      </c>
      <c r="AA143" s="12" t="s">
        <v>3</v>
      </c>
      <c r="AB143" s="12" t="s">
        <v>3</v>
      </c>
    </row>
    <row r="144" spans="1:28" ht="22.5" customHeight="1">
      <c r="A144" s="9" t="s">
        <v>142</v>
      </c>
      <c r="B144" s="10">
        <f t="shared" si="12"/>
        <v>18</v>
      </c>
      <c r="C144" s="11">
        <f t="shared" si="13"/>
        <v>18</v>
      </c>
      <c r="D144" s="12" t="s">
        <v>3</v>
      </c>
      <c r="E144" s="12" t="s">
        <v>3</v>
      </c>
      <c r="F144" s="13"/>
      <c r="G144" s="12" t="s">
        <v>3</v>
      </c>
      <c r="H144" s="12" t="s">
        <v>3</v>
      </c>
      <c r="I144" s="13"/>
      <c r="J144" s="13"/>
      <c r="K144" s="13"/>
      <c r="L144" s="12" t="s">
        <v>3</v>
      </c>
      <c r="M144" s="12" t="s">
        <v>3</v>
      </c>
      <c r="N144" s="12" t="s">
        <v>3</v>
      </c>
      <c r="O144" s="13"/>
      <c r="P144" s="12" t="s">
        <v>3</v>
      </c>
      <c r="Q144" s="13"/>
      <c r="R144" s="13"/>
      <c r="S144" s="12" t="s">
        <v>3</v>
      </c>
      <c r="T144" s="12" t="s">
        <v>3</v>
      </c>
      <c r="U144" s="12" t="s">
        <v>3</v>
      </c>
      <c r="V144" s="12" t="s">
        <v>3</v>
      </c>
      <c r="W144" s="12" t="s">
        <v>3</v>
      </c>
      <c r="X144" s="12" t="s">
        <v>3</v>
      </c>
      <c r="Y144" s="12" t="s">
        <v>3</v>
      </c>
      <c r="Z144" s="12" t="s">
        <v>3</v>
      </c>
      <c r="AA144" s="12" t="s">
        <v>3</v>
      </c>
      <c r="AB144" s="12" t="s">
        <v>3</v>
      </c>
    </row>
    <row r="145" spans="1:28" ht="22.5" customHeight="1">
      <c r="A145" s="9" t="s">
        <v>143</v>
      </c>
      <c r="B145" s="10">
        <f t="shared" si="12"/>
        <v>6</v>
      </c>
      <c r="C145" s="11">
        <f t="shared" si="13"/>
        <v>6</v>
      </c>
      <c r="D145" s="12" t="s">
        <v>3</v>
      </c>
      <c r="E145" s="13"/>
      <c r="F145" s="13"/>
      <c r="G145" s="12" t="s">
        <v>3</v>
      </c>
      <c r="H145" s="13"/>
      <c r="I145" s="13"/>
      <c r="J145" s="13"/>
      <c r="K145" s="13"/>
      <c r="L145" s="13"/>
      <c r="M145" s="13"/>
      <c r="N145" s="12" t="s">
        <v>3</v>
      </c>
      <c r="O145" s="13"/>
      <c r="P145" s="12" t="s">
        <v>3</v>
      </c>
      <c r="Q145" s="13"/>
      <c r="R145" s="13"/>
      <c r="S145" s="13"/>
      <c r="T145" s="13"/>
      <c r="U145" s="13"/>
      <c r="V145" s="13"/>
      <c r="W145" s="13"/>
      <c r="X145" s="13"/>
      <c r="AA145" s="12" t="s">
        <v>3</v>
      </c>
      <c r="AB145" s="12" t="s">
        <v>3</v>
      </c>
    </row>
    <row r="146" spans="1:28" ht="22.5" customHeight="1">
      <c r="A146" s="9" t="s">
        <v>144</v>
      </c>
      <c r="B146" s="10">
        <f t="shared" si="12"/>
        <v>17</v>
      </c>
      <c r="C146" s="11">
        <f t="shared" si="13"/>
        <v>17</v>
      </c>
      <c r="D146" s="12" t="s">
        <v>3</v>
      </c>
      <c r="E146" s="12" t="s">
        <v>3</v>
      </c>
      <c r="F146" s="12" t="s">
        <v>3</v>
      </c>
      <c r="G146" s="12" t="s">
        <v>3</v>
      </c>
      <c r="H146" s="12" t="s">
        <v>3</v>
      </c>
      <c r="I146" s="13"/>
      <c r="J146" s="13"/>
      <c r="K146" s="13"/>
      <c r="L146" s="12" t="s">
        <v>3</v>
      </c>
      <c r="M146" s="12" t="s">
        <v>3</v>
      </c>
      <c r="N146" s="12" t="s">
        <v>3</v>
      </c>
      <c r="O146" s="12" t="s">
        <v>3</v>
      </c>
      <c r="P146" s="13"/>
      <c r="Q146" s="13"/>
      <c r="R146" s="13"/>
      <c r="S146" s="12" t="s">
        <v>3</v>
      </c>
      <c r="T146" s="12" t="s">
        <v>3</v>
      </c>
      <c r="U146" s="12" t="s">
        <v>3</v>
      </c>
      <c r="V146" s="12" t="s">
        <v>3</v>
      </c>
      <c r="W146" s="13"/>
      <c r="X146" s="12" t="s">
        <v>3</v>
      </c>
      <c r="Z146" s="12" t="s">
        <v>3</v>
      </c>
      <c r="AA146" s="12" t="s">
        <v>3</v>
      </c>
      <c r="AB146" s="12" t="s">
        <v>3</v>
      </c>
    </row>
    <row r="147" spans="1:28" ht="22.5" customHeight="1">
      <c r="A147" s="9" t="s">
        <v>145</v>
      </c>
      <c r="B147" s="10">
        <f t="shared" si="12"/>
        <v>5</v>
      </c>
      <c r="C147" s="11">
        <f t="shared" si="13"/>
        <v>5</v>
      </c>
      <c r="D147" s="12" t="s">
        <v>3</v>
      </c>
      <c r="E147" s="13"/>
      <c r="F147" s="13"/>
      <c r="G147" s="12" t="s">
        <v>3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2" t="s">
        <v>3</v>
      </c>
      <c r="T147" s="13"/>
      <c r="U147" s="13"/>
      <c r="V147" s="12" t="s">
        <v>3</v>
      </c>
      <c r="W147" s="13"/>
      <c r="X147" s="13"/>
      <c r="Z147" s="12" t="s">
        <v>3</v>
      </c>
    </row>
    <row r="148" spans="1:28" ht="22.5" customHeight="1">
      <c r="A148" s="9" t="s">
        <v>146</v>
      </c>
      <c r="B148" s="10">
        <f t="shared" si="12"/>
        <v>2</v>
      </c>
      <c r="C148" s="11">
        <f t="shared" si="13"/>
        <v>2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2" t="s">
        <v>3</v>
      </c>
      <c r="P148" s="13"/>
      <c r="Q148" s="13"/>
      <c r="R148" s="13"/>
      <c r="S148" s="13"/>
      <c r="T148" s="12" t="s">
        <v>3</v>
      </c>
      <c r="U148" s="13"/>
      <c r="V148" s="13"/>
      <c r="W148" s="13"/>
      <c r="X148" s="13"/>
    </row>
    <row r="149" spans="1:28" ht="22.5" customHeight="1">
      <c r="A149" s="9" t="s">
        <v>147</v>
      </c>
      <c r="B149" s="10">
        <f t="shared" si="12"/>
        <v>7</v>
      </c>
      <c r="C149" s="11">
        <f t="shared" si="13"/>
        <v>7</v>
      </c>
      <c r="D149" s="13"/>
      <c r="E149" s="13"/>
      <c r="F149" s="13"/>
      <c r="G149" s="12" t="s">
        <v>3</v>
      </c>
      <c r="H149" s="12" t="s">
        <v>3</v>
      </c>
      <c r="I149" s="13"/>
      <c r="J149" s="13"/>
      <c r="K149" s="13"/>
      <c r="L149" s="12" t="s">
        <v>3</v>
      </c>
      <c r="M149" s="12" t="s">
        <v>3</v>
      </c>
      <c r="N149" s="13"/>
      <c r="O149" s="12" t="s">
        <v>3</v>
      </c>
      <c r="P149" s="13"/>
      <c r="Q149" s="13"/>
      <c r="R149" s="13"/>
      <c r="S149" s="12" t="s">
        <v>3</v>
      </c>
      <c r="T149" s="13"/>
      <c r="U149" s="13"/>
      <c r="V149" s="13"/>
      <c r="W149" s="13"/>
      <c r="X149" s="13"/>
      <c r="Z149" s="12" t="s">
        <v>3</v>
      </c>
    </row>
    <row r="150" spans="1:28" ht="22.5" customHeight="1">
      <c r="A150" s="9" t="s">
        <v>148</v>
      </c>
      <c r="B150" s="10">
        <f t="shared" si="12"/>
        <v>6</v>
      </c>
      <c r="C150" s="11">
        <f t="shared" si="13"/>
        <v>6</v>
      </c>
      <c r="D150" s="12" t="s">
        <v>3</v>
      </c>
      <c r="E150" s="12" t="s">
        <v>3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 t="s">
        <v>3</v>
      </c>
      <c r="Z150" s="12" t="s">
        <v>3</v>
      </c>
      <c r="AA150" s="12" t="s">
        <v>3</v>
      </c>
      <c r="AB150" s="12" t="s">
        <v>3</v>
      </c>
    </row>
    <row r="151" spans="1:28" ht="22.5" customHeight="1">
      <c r="A151" s="9" t="s">
        <v>149</v>
      </c>
      <c r="B151" s="10">
        <f t="shared" si="12"/>
        <v>5</v>
      </c>
      <c r="C151" s="11">
        <f t="shared" si="13"/>
        <v>5</v>
      </c>
      <c r="D151" s="12" t="s">
        <v>3</v>
      </c>
      <c r="E151" s="12" t="s">
        <v>3</v>
      </c>
      <c r="F151" s="13"/>
      <c r="G151" s="13"/>
      <c r="H151" s="12" t="s">
        <v>3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 t="s">
        <v>3</v>
      </c>
      <c r="Z151" s="12" t="s">
        <v>3</v>
      </c>
    </row>
    <row r="152" spans="1:28" ht="22.5" customHeight="1">
      <c r="A152" s="9" t="s">
        <v>150</v>
      </c>
      <c r="B152" s="10">
        <f t="shared" si="12"/>
        <v>3</v>
      </c>
      <c r="C152" s="11">
        <f t="shared" si="13"/>
        <v>3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Z152" s="12" t="s">
        <v>3</v>
      </c>
      <c r="AA152" s="12" t="s">
        <v>3</v>
      </c>
      <c r="AB152" s="12" t="s">
        <v>3</v>
      </c>
    </row>
    <row r="153" spans="1:28" ht="22.5" customHeight="1">
      <c r="A153" s="9" t="s">
        <v>151</v>
      </c>
      <c r="B153" s="10">
        <f t="shared" si="12"/>
        <v>1</v>
      </c>
      <c r="C153" s="11">
        <f t="shared" si="13"/>
        <v>1</v>
      </c>
      <c r="D153" s="13"/>
      <c r="E153" s="13"/>
      <c r="F153" s="13"/>
      <c r="G153" s="13"/>
      <c r="H153" s="13"/>
      <c r="I153" s="13"/>
      <c r="J153" s="13"/>
      <c r="K153" s="13"/>
      <c r="L153" s="12" t="s">
        <v>3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8" ht="22.5" customHeight="1">
      <c r="A154" s="9" t="s">
        <v>152</v>
      </c>
      <c r="B154" s="10">
        <f t="shared" si="12"/>
        <v>11</v>
      </c>
      <c r="C154" s="11">
        <f t="shared" si="13"/>
        <v>11</v>
      </c>
      <c r="D154" s="12" t="s">
        <v>3</v>
      </c>
      <c r="E154" s="12" t="s">
        <v>3</v>
      </c>
      <c r="F154" s="13"/>
      <c r="G154" s="13"/>
      <c r="H154" s="12" t="s">
        <v>3</v>
      </c>
      <c r="I154" s="13"/>
      <c r="J154" s="13"/>
      <c r="K154" s="13"/>
      <c r="L154" s="12" t="s">
        <v>3</v>
      </c>
      <c r="M154" s="12" t="s">
        <v>3</v>
      </c>
      <c r="N154" s="13"/>
      <c r="O154" s="12" t="s">
        <v>3</v>
      </c>
      <c r="P154" s="12" t="s">
        <v>3</v>
      </c>
      <c r="Q154" s="13"/>
      <c r="R154" s="12" t="s">
        <v>3</v>
      </c>
      <c r="S154" s="12" t="s">
        <v>3</v>
      </c>
      <c r="T154" s="12" t="s">
        <v>3</v>
      </c>
      <c r="U154" s="13"/>
      <c r="V154" s="12" t="s">
        <v>3</v>
      </c>
      <c r="W154" s="13"/>
      <c r="X154" s="13"/>
    </row>
    <row r="155" spans="1:28" ht="22.5" customHeight="1">
      <c r="A155" s="9" t="s">
        <v>153</v>
      </c>
      <c r="B155" s="10">
        <f t="shared" si="12"/>
        <v>8</v>
      </c>
      <c r="C155" s="11">
        <f t="shared" si="13"/>
        <v>8</v>
      </c>
      <c r="D155" s="12" t="s">
        <v>3</v>
      </c>
      <c r="E155" s="12" t="s">
        <v>3</v>
      </c>
      <c r="F155" s="13"/>
      <c r="G155" s="12" t="s">
        <v>3</v>
      </c>
      <c r="H155" s="13"/>
      <c r="I155" s="13"/>
      <c r="J155" s="13"/>
      <c r="K155" s="13"/>
      <c r="L155" s="12" t="s">
        <v>3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2" t="s">
        <v>3</v>
      </c>
      <c r="X155" s="12" t="s">
        <v>3</v>
      </c>
      <c r="Z155" s="12" t="s">
        <v>3</v>
      </c>
      <c r="AB155" s="12" t="s">
        <v>3</v>
      </c>
    </row>
    <row r="156" spans="1:28" ht="22.5" customHeight="1">
      <c r="A156" s="9" t="s">
        <v>154</v>
      </c>
      <c r="B156" s="10">
        <f t="shared" si="12"/>
        <v>7</v>
      </c>
      <c r="C156" s="11">
        <f t="shared" si="13"/>
        <v>7</v>
      </c>
      <c r="D156" s="12" t="s">
        <v>3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2" t="s">
        <v>3</v>
      </c>
      <c r="T156" s="13"/>
      <c r="U156" s="13"/>
      <c r="V156" s="13"/>
      <c r="W156" s="12" t="s">
        <v>3</v>
      </c>
      <c r="X156" s="12" t="s">
        <v>3</v>
      </c>
      <c r="Y156" s="12" t="s">
        <v>3</v>
      </c>
      <c r="Z156" s="12" t="s">
        <v>3</v>
      </c>
      <c r="AB156" s="12" t="s">
        <v>3</v>
      </c>
    </row>
    <row r="157" spans="1:28" ht="22.5" customHeight="1">
      <c r="A157" s="9" t="s">
        <v>155</v>
      </c>
      <c r="B157" s="10">
        <f t="shared" si="12"/>
        <v>1</v>
      </c>
      <c r="C157" s="11">
        <f t="shared" si="13"/>
        <v>1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Z157" s="12" t="s">
        <v>3</v>
      </c>
    </row>
    <row r="158" spans="1:28" ht="22.5" customHeight="1">
      <c r="A158" s="9" t="s">
        <v>156</v>
      </c>
      <c r="B158" s="10">
        <f t="shared" si="12"/>
        <v>1</v>
      </c>
      <c r="C158" s="11">
        <f t="shared" si="13"/>
        <v>1</v>
      </c>
      <c r="D158" s="13"/>
      <c r="E158" s="13"/>
      <c r="F158" s="13"/>
      <c r="G158" s="13"/>
      <c r="H158" s="13"/>
      <c r="I158" s="13"/>
      <c r="J158" s="13"/>
      <c r="K158" s="13"/>
      <c r="L158" s="12" t="s">
        <v>3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8" ht="22.5" customHeight="1">
      <c r="A159" s="9" t="s">
        <v>157</v>
      </c>
      <c r="B159" s="10">
        <f t="shared" si="12"/>
        <v>1</v>
      </c>
      <c r="C159" s="11">
        <f t="shared" si="13"/>
        <v>1</v>
      </c>
      <c r="D159" s="13"/>
      <c r="E159" s="13"/>
      <c r="F159" s="13"/>
      <c r="G159" s="13"/>
      <c r="H159" s="13"/>
      <c r="I159" s="13"/>
      <c r="J159" s="13"/>
      <c r="K159" s="13"/>
      <c r="L159" s="12" t="s">
        <v>3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8" ht="22.5" customHeight="1">
      <c r="A160" s="9" t="s">
        <v>158</v>
      </c>
      <c r="B160" s="10">
        <f t="shared" si="12"/>
        <v>1</v>
      </c>
      <c r="C160" s="11">
        <f t="shared" si="13"/>
        <v>1</v>
      </c>
      <c r="D160" s="13"/>
      <c r="E160" s="13"/>
      <c r="F160" s="13"/>
      <c r="G160" s="13"/>
      <c r="H160" s="13"/>
      <c r="I160" s="13"/>
      <c r="J160" s="13"/>
      <c r="K160" s="13"/>
      <c r="L160" s="12" t="s">
        <v>3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8" ht="22.5" customHeight="1">
      <c r="A161" s="9" t="s">
        <v>159</v>
      </c>
      <c r="B161" s="10">
        <f t="shared" si="12"/>
        <v>2</v>
      </c>
      <c r="C161" s="11">
        <f t="shared" si="13"/>
        <v>2</v>
      </c>
      <c r="D161" s="13"/>
      <c r="E161" s="13"/>
      <c r="F161" s="13"/>
      <c r="G161" s="13"/>
      <c r="H161" s="13"/>
      <c r="I161" s="13"/>
      <c r="J161" s="13"/>
      <c r="K161" s="13"/>
      <c r="L161" s="12" t="s">
        <v>3</v>
      </c>
      <c r="M161" s="13"/>
      <c r="N161" s="13"/>
      <c r="O161" s="12" t="s">
        <v>3</v>
      </c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8" ht="22.5" customHeight="1">
      <c r="A162" s="14" t="s">
        <v>160</v>
      </c>
      <c r="B162" s="10">
        <f t="shared" si="12"/>
        <v>1</v>
      </c>
      <c r="C162" s="11">
        <f t="shared" si="13"/>
        <v>1</v>
      </c>
      <c r="D162" s="15"/>
      <c r="E162" s="15"/>
      <c r="F162" s="15"/>
      <c r="G162" s="12" t="s">
        <v>3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3"/>
    </row>
    <row r="163" spans="1:28" ht="22.5" customHeight="1">
      <c r="A163" s="14" t="s">
        <v>161</v>
      </c>
      <c r="B163" s="10">
        <f t="shared" si="12"/>
        <v>1</v>
      </c>
      <c r="C163" s="11">
        <f t="shared" si="13"/>
        <v>1</v>
      </c>
      <c r="D163" s="15"/>
      <c r="E163" s="15"/>
      <c r="F163" s="15"/>
      <c r="G163" s="12" t="s">
        <v>3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3"/>
    </row>
    <row r="164" spans="1:28" ht="22.5" customHeight="1">
      <c r="A164" s="14" t="s">
        <v>162</v>
      </c>
      <c r="B164" s="10">
        <f t="shared" si="12"/>
        <v>2</v>
      </c>
      <c r="C164" s="11">
        <f t="shared" si="13"/>
        <v>2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2" t="s">
        <v>3</v>
      </c>
      <c r="AB164" s="12" t="s">
        <v>3</v>
      </c>
    </row>
    <row r="165" spans="1:28" ht="22.5" customHeight="1">
      <c r="A165" s="14" t="s">
        <v>163</v>
      </c>
      <c r="B165" s="10">
        <f t="shared" si="12"/>
        <v>1</v>
      </c>
      <c r="C165" s="11">
        <f t="shared" si="13"/>
        <v>1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3"/>
      <c r="Z165" s="12" t="s">
        <v>3</v>
      </c>
    </row>
    <row r="166" spans="1:28" ht="22.5" customHeight="1">
      <c r="A166" s="14" t="s">
        <v>164</v>
      </c>
      <c r="B166" s="10">
        <f t="shared" si="12"/>
        <v>2</v>
      </c>
      <c r="C166" s="11">
        <f t="shared" si="13"/>
        <v>2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2" t="s">
        <v>3</v>
      </c>
      <c r="AB166" s="12" t="s">
        <v>3</v>
      </c>
    </row>
    <row r="167" spans="1:28" ht="22.5" customHeight="1">
      <c r="A167" s="14" t="s">
        <v>165</v>
      </c>
      <c r="B167" s="10">
        <f t="shared" si="12"/>
        <v>1</v>
      </c>
      <c r="C167" s="11">
        <f t="shared" si="13"/>
        <v>1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AA167" s="12" t="s">
        <v>3</v>
      </c>
    </row>
    <row r="168" spans="1:28" ht="22.5" customHeight="1">
      <c r="A168" s="14" t="s">
        <v>166</v>
      </c>
      <c r="B168" s="10">
        <f t="shared" si="12"/>
        <v>1</v>
      </c>
      <c r="C168" s="11">
        <f t="shared" si="13"/>
        <v>1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AA168" s="12" t="s">
        <v>3</v>
      </c>
    </row>
    <row r="169" spans="1:28" ht="22.5" customHeight="1">
      <c r="A169" s="14" t="s">
        <v>167</v>
      </c>
      <c r="B169" s="10">
        <f t="shared" si="12"/>
        <v>1</v>
      </c>
      <c r="C169" s="11">
        <f t="shared" si="13"/>
        <v>1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AA169" s="15"/>
      <c r="AB169" s="12" t="s">
        <v>3</v>
      </c>
    </row>
    <row r="170" spans="1:28" ht="22.5" customHeight="1">
      <c r="A170" s="7" t="s">
        <v>168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2.5" customHeight="1">
      <c r="A171" s="9" t="s">
        <v>169</v>
      </c>
      <c r="B171" s="10">
        <f t="shared" ref="B171:B202" si="14">C171</f>
        <v>20</v>
      </c>
      <c r="C171" s="11">
        <f t="shared" ref="C171:C202" si="15">COUNTIF(D171:AB171,"X")</f>
        <v>20</v>
      </c>
      <c r="D171" s="12" t="s">
        <v>3</v>
      </c>
      <c r="E171" s="12" t="s">
        <v>3</v>
      </c>
      <c r="F171" s="13"/>
      <c r="G171" s="12" t="s">
        <v>3</v>
      </c>
      <c r="H171" s="12" t="s">
        <v>3</v>
      </c>
      <c r="I171" s="13"/>
      <c r="J171" s="13"/>
      <c r="K171" s="13"/>
      <c r="L171" s="12" t="s">
        <v>3</v>
      </c>
      <c r="M171" s="12" t="s">
        <v>3</v>
      </c>
      <c r="N171" s="12" t="s">
        <v>3</v>
      </c>
      <c r="O171" s="12" t="s">
        <v>3</v>
      </c>
      <c r="P171" s="12" t="s">
        <v>3</v>
      </c>
      <c r="Q171" s="13"/>
      <c r="R171" s="12" t="s">
        <v>3</v>
      </c>
      <c r="S171" s="12" t="s">
        <v>3</v>
      </c>
      <c r="T171" s="12" t="s">
        <v>3</v>
      </c>
      <c r="U171" s="12" t="s">
        <v>3</v>
      </c>
      <c r="V171" s="12" t="s">
        <v>3</v>
      </c>
      <c r="W171" s="12" t="s">
        <v>3</v>
      </c>
      <c r="X171" s="12" t="s">
        <v>3</v>
      </c>
      <c r="Y171" s="12" t="s">
        <v>3</v>
      </c>
      <c r="Z171" s="12" t="s">
        <v>3</v>
      </c>
      <c r="AA171" s="12" t="s">
        <v>3</v>
      </c>
      <c r="AB171" s="12" t="s">
        <v>3</v>
      </c>
    </row>
    <row r="172" spans="1:28" ht="22.5" customHeight="1">
      <c r="A172" s="9" t="s">
        <v>170</v>
      </c>
      <c r="B172" s="10">
        <f t="shared" si="14"/>
        <v>13</v>
      </c>
      <c r="C172" s="11">
        <f t="shared" si="15"/>
        <v>13</v>
      </c>
      <c r="D172" s="12" t="s">
        <v>3</v>
      </c>
      <c r="E172" s="13"/>
      <c r="F172" s="13"/>
      <c r="G172" s="13"/>
      <c r="H172" s="12" t="s">
        <v>3</v>
      </c>
      <c r="I172" s="13"/>
      <c r="J172" s="13"/>
      <c r="K172" s="13"/>
      <c r="L172" s="12" t="s">
        <v>3</v>
      </c>
      <c r="M172" s="12" t="s">
        <v>3</v>
      </c>
      <c r="N172" s="13"/>
      <c r="O172" s="12" t="s">
        <v>3</v>
      </c>
      <c r="P172" s="13"/>
      <c r="Q172" s="13"/>
      <c r="R172" s="13"/>
      <c r="S172" s="12" t="s">
        <v>3</v>
      </c>
      <c r="T172" s="12" t="s">
        <v>3</v>
      </c>
      <c r="U172" s="13"/>
      <c r="V172" s="12" t="s">
        <v>3</v>
      </c>
      <c r="W172" s="12" t="s">
        <v>3</v>
      </c>
      <c r="X172" s="12" t="s">
        <v>3</v>
      </c>
      <c r="Y172" s="12" t="s">
        <v>3</v>
      </c>
      <c r="Z172" s="12" t="s">
        <v>3</v>
      </c>
      <c r="AB172" s="12" t="s">
        <v>3</v>
      </c>
    </row>
    <row r="173" spans="1:28" ht="22.5" customHeight="1">
      <c r="A173" s="9" t="s">
        <v>171</v>
      </c>
      <c r="B173" s="10">
        <f t="shared" si="14"/>
        <v>12</v>
      </c>
      <c r="C173" s="11">
        <f t="shared" si="15"/>
        <v>12</v>
      </c>
      <c r="D173" s="12" t="s">
        <v>3</v>
      </c>
      <c r="E173" s="12" t="s">
        <v>3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2" t="s">
        <v>3</v>
      </c>
      <c r="P173" s="13"/>
      <c r="Q173" s="13"/>
      <c r="R173" s="12" t="s">
        <v>3</v>
      </c>
      <c r="S173" s="13"/>
      <c r="T173" s="13"/>
      <c r="U173" s="12" t="s">
        <v>3</v>
      </c>
      <c r="V173" s="12" t="s">
        <v>3</v>
      </c>
      <c r="W173" s="12" t="s">
        <v>3</v>
      </c>
      <c r="X173" s="12" t="s">
        <v>3</v>
      </c>
      <c r="Y173" s="12" t="s">
        <v>3</v>
      </c>
      <c r="Z173" s="12" t="s">
        <v>3</v>
      </c>
      <c r="AA173" s="12" t="s">
        <v>3</v>
      </c>
      <c r="AB173" s="12" t="s">
        <v>3</v>
      </c>
    </row>
    <row r="174" spans="1:28" ht="22.5" customHeight="1">
      <c r="A174" s="9" t="s">
        <v>172</v>
      </c>
      <c r="B174" s="10">
        <f t="shared" si="14"/>
        <v>4</v>
      </c>
      <c r="C174" s="11">
        <f t="shared" si="15"/>
        <v>4</v>
      </c>
      <c r="D174" s="12" t="s">
        <v>3</v>
      </c>
      <c r="E174" s="13"/>
      <c r="F174" s="13"/>
      <c r="G174" s="13"/>
      <c r="H174" s="13"/>
      <c r="I174" s="13"/>
      <c r="J174" s="13"/>
      <c r="K174" s="13"/>
      <c r="L174" s="12" t="s">
        <v>3</v>
      </c>
      <c r="M174" s="12" t="s">
        <v>3</v>
      </c>
      <c r="N174" s="13"/>
      <c r="O174" s="13"/>
      <c r="P174" s="13"/>
      <c r="Q174" s="13"/>
      <c r="R174" s="13"/>
      <c r="S174" s="12" t="s">
        <v>3</v>
      </c>
      <c r="T174" s="13"/>
      <c r="U174" s="13"/>
      <c r="V174" s="13"/>
      <c r="W174" s="13"/>
      <c r="X174" s="13"/>
    </row>
    <row r="175" spans="1:28" ht="22.5" customHeight="1">
      <c r="A175" s="9" t="s">
        <v>173</v>
      </c>
      <c r="B175" s="10">
        <f t="shared" si="14"/>
        <v>4</v>
      </c>
      <c r="C175" s="11">
        <f t="shared" si="15"/>
        <v>4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2" t="s">
        <v>3</v>
      </c>
      <c r="T175" s="12" t="s">
        <v>3</v>
      </c>
      <c r="U175" s="13"/>
      <c r="V175" s="13"/>
      <c r="W175" s="13"/>
      <c r="X175" s="13"/>
      <c r="Y175" s="12" t="s">
        <v>3</v>
      </c>
      <c r="Z175" s="12" t="s">
        <v>3</v>
      </c>
    </row>
    <row r="176" spans="1:28" ht="22.5" customHeight="1">
      <c r="A176" s="9" t="s">
        <v>174</v>
      </c>
      <c r="B176" s="10">
        <f t="shared" si="14"/>
        <v>5</v>
      </c>
      <c r="C176" s="11">
        <f t="shared" si="15"/>
        <v>5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2" t="s">
        <v>3</v>
      </c>
      <c r="S176" s="13"/>
      <c r="T176" s="13"/>
      <c r="U176" s="13"/>
      <c r="V176" s="12" t="s">
        <v>3</v>
      </c>
      <c r="W176" s="12" t="s">
        <v>3</v>
      </c>
      <c r="X176" s="12" t="s">
        <v>3</v>
      </c>
      <c r="Z176" s="12" t="s">
        <v>3</v>
      </c>
    </row>
    <row r="177" spans="1:28" ht="22.5" customHeight="1">
      <c r="A177" s="9" t="s">
        <v>175</v>
      </c>
      <c r="B177" s="10">
        <f t="shared" si="14"/>
        <v>11</v>
      </c>
      <c r="C177" s="11">
        <f t="shared" si="15"/>
        <v>11</v>
      </c>
      <c r="D177" s="12" t="s">
        <v>3</v>
      </c>
      <c r="E177" s="12" t="s">
        <v>3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2" t="s">
        <v>3</v>
      </c>
      <c r="S177" s="13"/>
      <c r="T177" s="12" t="s">
        <v>3</v>
      </c>
      <c r="U177" s="12" t="s">
        <v>3</v>
      </c>
      <c r="V177" s="12" t="s">
        <v>3</v>
      </c>
      <c r="W177" s="12" t="s">
        <v>3</v>
      </c>
      <c r="X177" s="12" t="s">
        <v>3</v>
      </c>
      <c r="Z177" s="12" t="s">
        <v>3</v>
      </c>
      <c r="AA177" s="12" t="s">
        <v>3</v>
      </c>
      <c r="AB177" s="12" t="s">
        <v>3</v>
      </c>
    </row>
    <row r="178" spans="1:28" ht="22.5" customHeight="1">
      <c r="A178" s="9" t="s">
        <v>176</v>
      </c>
      <c r="B178" s="10">
        <f t="shared" si="14"/>
        <v>10</v>
      </c>
      <c r="C178" s="11">
        <f t="shared" si="15"/>
        <v>10</v>
      </c>
      <c r="D178" s="12" t="s">
        <v>3</v>
      </c>
      <c r="E178" s="12" t="s">
        <v>3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2" t="s">
        <v>3</v>
      </c>
      <c r="P178" s="13"/>
      <c r="Q178" s="13"/>
      <c r="R178" s="12" t="s">
        <v>3</v>
      </c>
      <c r="S178" s="13"/>
      <c r="T178" s="13"/>
      <c r="U178" s="12" t="s">
        <v>3</v>
      </c>
      <c r="V178" s="12" t="s">
        <v>3</v>
      </c>
      <c r="W178" s="12" t="s">
        <v>3</v>
      </c>
      <c r="X178" s="12" t="s">
        <v>3</v>
      </c>
      <c r="Z178" s="12" t="s">
        <v>3</v>
      </c>
      <c r="AB178" s="12" t="s">
        <v>3</v>
      </c>
    </row>
    <row r="179" spans="1:28" ht="22.5" customHeight="1">
      <c r="A179" s="9" t="s">
        <v>177</v>
      </c>
      <c r="B179" s="10">
        <f t="shared" si="14"/>
        <v>7</v>
      </c>
      <c r="C179" s="11">
        <f t="shared" si="15"/>
        <v>7</v>
      </c>
      <c r="D179" s="12" t="s">
        <v>3</v>
      </c>
      <c r="E179" s="12" t="s">
        <v>3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 t="s">
        <v>3</v>
      </c>
      <c r="V179" s="12" t="s">
        <v>3</v>
      </c>
      <c r="W179" s="12" t="s">
        <v>3</v>
      </c>
      <c r="X179" s="13"/>
      <c r="Z179" s="12" t="s">
        <v>3</v>
      </c>
      <c r="AB179" s="12" t="s">
        <v>3</v>
      </c>
    </row>
    <row r="180" spans="1:28" ht="22.5" customHeight="1">
      <c r="A180" s="9" t="s">
        <v>178</v>
      </c>
      <c r="B180" s="10">
        <f t="shared" si="14"/>
        <v>1</v>
      </c>
      <c r="C180" s="11">
        <f t="shared" si="15"/>
        <v>1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Z180" s="12" t="s">
        <v>3</v>
      </c>
    </row>
    <row r="181" spans="1:28" ht="22.5" customHeight="1">
      <c r="A181" s="9" t="s">
        <v>179</v>
      </c>
      <c r="B181" s="10">
        <f t="shared" si="14"/>
        <v>7</v>
      </c>
      <c r="C181" s="11">
        <f t="shared" si="15"/>
        <v>7</v>
      </c>
      <c r="D181" s="12" t="s">
        <v>3</v>
      </c>
      <c r="E181" s="12" t="s">
        <v>3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2" t="s">
        <v>3</v>
      </c>
      <c r="S181" s="13"/>
      <c r="T181" s="13"/>
      <c r="U181" s="12" t="s">
        <v>3</v>
      </c>
      <c r="V181" s="13"/>
      <c r="W181" s="13"/>
      <c r="X181" s="13"/>
      <c r="Y181" s="12" t="s">
        <v>3</v>
      </c>
      <c r="Z181" s="12" t="s">
        <v>3</v>
      </c>
      <c r="AB181" s="12" t="s">
        <v>3</v>
      </c>
    </row>
    <row r="182" spans="1:28" ht="22.5" customHeight="1">
      <c r="A182" s="9" t="s">
        <v>180</v>
      </c>
      <c r="B182" s="10">
        <f t="shared" si="14"/>
        <v>4</v>
      </c>
      <c r="C182" s="11">
        <f t="shared" si="15"/>
        <v>4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2" t="s">
        <v>3</v>
      </c>
      <c r="U182" s="12" t="s">
        <v>3</v>
      </c>
      <c r="V182" s="13"/>
      <c r="W182" s="13"/>
      <c r="X182" s="13"/>
      <c r="Z182" s="12" t="s">
        <v>3</v>
      </c>
      <c r="AA182" s="12" t="s">
        <v>3</v>
      </c>
    </row>
    <row r="183" spans="1:28" ht="22.5" customHeight="1">
      <c r="A183" s="9" t="s">
        <v>181</v>
      </c>
      <c r="B183" s="10">
        <f t="shared" si="14"/>
        <v>2</v>
      </c>
      <c r="C183" s="11">
        <f t="shared" si="15"/>
        <v>2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Z183" s="12" t="s">
        <v>3</v>
      </c>
      <c r="AA183" s="12" t="s">
        <v>3</v>
      </c>
    </row>
    <row r="184" spans="1:28" ht="22.5" customHeight="1">
      <c r="A184" s="9" t="s">
        <v>182</v>
      </c>
      <c r="B184" s="10">
        <f t="shared" si="14"/>
        <v>11</v>
      </c>
      <c r="C184" s="11">
        <f t="shared" si="15"/>
        <v>11</v>
      </c>
      <c r="D184" s="12" t="s">
        <v>3</v>
      </c>
      <c r="E184" s="12" t="s">
        <v>3</v>
      </c>
      <c r="F184" s="13"/>
      <c r="G184" s="12" t="s">
        <v>3</v>
      </c>
      <c r="H184" s="13"/>
      <c r="I184" s="13"/>
      <c r="J184" s="13"/>
      <c r="K184" s="13"/>
      <c r="L184" s="12" t="s">
        <v>3</v>
      </c>
      <c r="M184" s="13"/>
      <c r="N184" s="13"/>
      <c r="O184" s="12" t="s">
        <v>3</v>
      </c>
      <c r="P184" s="13"/>
      <c r="Q184" s="13"/>
      <c r="R184" s="12" t="s">
        <v>3</v>
      </c>
      <c r="S184" s="12" t="s">
        <v>3</v>
      </c>
      <c r="T184" s="12" t="s">
        <v>3</v>
      </c>
      <c r="U184" s="13"/>
      <c r="V184" s="13"/>
      <c r="W184" s="12" t="s">
        <v>3</v>
      </c>
      <c r="X184" s="13"/>
      <c r="Z184" s="12" t="s">
        <v>3</v>
      </c>
      <c r="AA184" s="12" t="s">
        <v>3</v>
      </c>
    </row>
    <row r="185" spans="1:28" ht="22.5" customHeight="1">
      <c r="A185" s="9" t="s">
        <v>183</v>
      </c>
      <c r="B185" s="10">
        <f t="shared" si="14"/>
        <v>2</v>
      </c>
      <c r="C185" s="11">
        <f t="shared" si="15"/>
        <v>2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2" t="s">
        <v>3</v>
      </c>
      <c r="S185" s="13"/>
      <c r="T185" s="13"/>
      <c r="U185" s="13"/>
      <c r="V185" s="13"/>
      <c r="W185" s="13"/>
      <c r="X185" s="12" t="s">
        <v>3</v>
      </c>
    </row>
    <row r="186" spans="1:28" ht="22.5" customHeight="1">
      <c r="A186" s="9" t="s">
        <v>184</v>
      </c>
      <c r="B186" s="10">
        <f t="shared" si="14"/>
        <v>2</v>
      </c>
      <c r="C186" s="11">
        <f t="shared" si="15"/>
        <v>2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Z186" s="12" t="s">
        <v>3</v>
      </c>
      <c r="AA186" s="12" t="s">
        <v>3</v>
      </c>
    </row>
    <row r="187" spans="1:28" ht="22.5" customHeight="1">
      <c r="A187" s="9" t="s">
        <v>185</v>
      </c>
      <c r="B187" s="10">
        <f t="shared" si="14"/>
        <v>1</v>
      </c>
      <c r="C187" s="11">
        <f t="shared" si="15"/>
        <v>1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2" t="s">
        <v>3</v>
      </c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8" ht="22.5" customHeight="1">
      <c r="A188" s="9" t="s">
        <v>186</v>
      </c>
      <c r="B188" s="10">
        <f t="shared" si="14"/>
        <v>2</v>
      </c>
      <c r="C188" s="11">
        <f t="shared" si="15"/>
        <v>2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2" t="s">
        <v>3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2" t="s">
        <v>3</v>
      </c>
    </row>
    <row r="189" spans="1:28" ht="22.5" customHeight="1">
      <c r="A189" s="9" t="s">
        <v>187</v>
      </c>
      <c r="B189" s="10">
        <f t="shared" si="14"/>
        <v>9</v>
      </c>
      <c r="C189" s="11">
        <f t="shared" si="15"/>
        <v>9</v>
      </c>
      <c r="D189" s="12" t="s">
        <v>3</v>
      </c>
      <c r="E189" s="12" t="s">
        <v>3</v>
      </c>
      <c r="F189" s="13"/>
      <c r="G189" s="13"/>
      <c r="H189" s="12" t="s">
        <v>3</v>
      </c>
      <c r="I189" s="13"/>
      <c r="J189" s="13"/>
      <c r="K189" s="13"/>
      <c r="L189" s="13"/>
      <c r="M189" s="13"/>
      <c r="N189" s="13"/>
      <c r="O189" s="12" t="s">
        <v>3</v>
      </c>
      <c r="P189" s="13"/>
      <c r="Q189" s="13"/>
      <c r="R189" s="13"/>
      <c r="S189" s="12" t="s">
        <v>3</v>
      </c>
      <c r="T189" s="12" t="s">
        <v>3</v>
      </c>
      <c r="U189" s="13"/>
      <c r="V189" s="13"/>
      <c r="W189" s="13"/>
      <c r="X189" s="13"/>
      <c r="Y189" s="12" t="s">
        <v>3</v>
      </c>
      <c r="Z189" s="12" t="s">
        <v>3</v>
      </c>
      <c r="AB189" s="12" t="s">
        <v>3</v>
      </c>
    </row>
    <row r="190" spans="1:28" ht="22.5" customHeight="1">
      <c r="A190" s="9" t="s">
        <v>188</v>
      </c>
      <c r="B190" s="10">
        <f t="shared" si="14"/>
        <v>1</v>
      </c>
      <c r="C190" s="11">
        <f t="shared" si="15"/>
        <v>1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Z190" s="12" t="s">
        <v>3</v>
      </c>
    </row>
    <row r="191" spans="1:28" ht="22.5" customHeight="1">
      <c r="A191" s="9" t="s">
        <v>189</v>
      </c>
      <c r="B191" s="10">
        <f t="shared" si="14"/>
        <v>8</v>
      </c>
      <c r="C191" s="11">
        <f t="shared" si="15"/>
        <v>8</v>
      </c>
      <c r="D191" s="12" t="s">
        <v>3</v>
      </c>
      <c r="E191" s="12" t="s">
        <v>3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2" t="s">
        <v>3</v>
      </c>
      <c r="P191" s="13"/>
      <c r="Q191" s="13"/>
      <c r="R191" s="13"/>
      <c r="S191" s="12" t="s">
        <v>3</v>
      </c>
      <c r="T191" s="12" t="s">
        <v>3</v>
      </c>
      <c r="U191" s="13"/>
      <c r="V191" s="13"/>
      <c r="W191" s="13"/>
      <c r="X191" s="13"/>
      <c r="Z191" s="12" t="s">
        <v>3</v>
      </c>
      <c r="AA191" s="12" t="s">
        <v>3</v>
      </c>
      <c r="AB191" s="12" t="s">
        <v>3</v>
      </c>
    </row>
    <row r="192" spans="1:28" ht="22.5" customHeight="1">
      <c r="A192" s="9" t="s">
        <v>190</v>
      </c>
      <c r="B192" s="10">
        <f t="shared" si="14"/>
        <v>7</v>
      </c>
      <c r="C192" s="11">
        <f t="shared" si="15"/>
        <v>7</v>
      </c>
      <c r="D192" s="12" t="s">
        <v>3</v>
      </c>
      <c r="E192" s="12" t="s">
        <v>3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2" t="s">
        <v>3</v>
      </c>
      <c r="P192" s="13"/>
      <c r="Q192" s="13"/>
      <c r="R192" s="13"/>
      <c r="S192" s="12" t="s">
        <v>3</v>
      </c>
      <c r="T192" s="12" t="s">
        <v>3</v>
      </c>
      <c r="U192" s="13"/>
      <c r="V192" s="13"/>
      <c r="W192" s="13"/>
      <c r="X192" s="13"/>
      <c r="Z192" s="12" t="s">
        <v>3</v>
      </c>
      <c r="AB192" s="12" t="s">
        <v>3</v>
      </c>
    </row>
    <row r="193" spans="1:28" ht="22.5" customHeight="1">
      <c r="A193" s="9" t="s">
        <v>191</v>
      </c>
      <c r="B193" s="10">
        <f t="shared" si="14"/>
        <v>3</v>
      </c>
      <c r="C193" s="11">
        <f t="shared" si="15"/>
        <v>3</v>
      </c>
      <c r="D193" s="12" t="s">
        <v>3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Z193" s="12" t="s">
        <v>3</v>
      </c>
      <c r="AB193" s="12" t="s">
        <v>3</v>
      </c>
    </row>
    <row r="194" spans="1:28" ht="22.5" customHeight="1">
      <c r="A194" s="9" t="s">
        <v>192</v>
      </c>
      <c r="B194" s="10">
        <f t="shared" si="14"/>
        <v>6</v>
      </c>
      <c r="C194" s="11">
        <f t="shared" si="15"/>
        <v>6</v>
      </c>
      <c r="D194" s="13"/>
      <c r="E194" s="12" t="s">
        <v>3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2" t="s">
        <v>3</v>
      </c>
      <c r="U194" s="12" t="s">
        <v>3</v>
      </c>
      <c r="V194" s="13"/>
      <c r="W194" s="13"/>
      <c r="X194" s="13"/>
      <c r="Z194" s="12" t="s">
        <v>3</v>
      </c>
      <c r="AA194" s="12" t="s">
        <v>3</v>
      </c>
      <c r="AB194" s="12" t="s">
        <v>3</v>
      </c>
    </row>
    <row r="195" spans="1:28" ht="22.5" customHeight="1">
      <c r="A195" s="14" t="s">
        <v>193</v>
      </c>
      <c r="B195" s="10">
        <f t="shared" si="14"/>
        <v>3</v>
      </c>
      <c r="C195" s="11">
        <f t="shared" si="15"/>
        <v>3</v>
      </c>
      <c r="D195" s="15"/>
      <c r="E195" s="12" t="s">
        <v>3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2" t="s">
        <v>3</v>
      </c>
      <c r="U195" s="13"/>
      <c r="V195" s="13"/>
      <c r="W195" s="13"/>
      <c r="X195" s="13"/>
      <c r="Z195" s="12" t="s">
        <v>3</v>
      </c>
    </row>
    <row r="196" spans="1:28" ht="22.5" customHeight="1">
      <c r="A196" s="14" t="s">
        <v>194</v>
      </c>
      <c r="B196" s="10">
        <f t="shared" si="14"/>
        <v>1</v>
      </c>
      <c r="C196" s="11">
        <f t="shared" si="15"/>
        <v>1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2" t="s">
        <v>3</v>
      </c>
    </row>
    <row r="197" spans="1:28" ht="22.5" customHeight="1">
      <c r="A197" s="14" t="s">
        <v>195</v>
      </c>
      <c r="B197" s="10">
        <f t="shared" si="14"/>
        <v>1</v>
      </c>
      <c r="C197" s="11">
        <f t="shared" si="15"/>
        <v>1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2" t="s">
        <v>3</v>
      </c>
    </row>
    <row r="198" spans="1:28" ht="22.5" customHeight="1">
      <c r="A198" s="14" t="s">
        <v>196</v>
      </c>
      <c r="B198" s="10">
        <f t="shared" si="14"/>
        <v>1</v>
      </c>
      <c r="C198" s="11">
        <f t="shared" si="15"/>
        <v>1</v>
      </c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2" t="s">
        <v>3</v>
      </c>
    </row>
    <row r="199" spans="1:28" ht="22.5" customHeight="1">
      <c r="A199" s="14" t="s">
        <v>197</v>
      </c>
      <c r="B199" s="10">
        <f t="shared" si="14"/>
        <v>1</v>
      </c>
      <c r="C199" s="11">
        <f t="shared" si="15"/>
        <v>1</v>
      </c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2" t="s">
        <v>3</v>
      </c>
    </row>
    <row r="200" spans="1:28" ht="22.5" customHeight="1">
      <c r="A200" s="14" t="s">
        <v>198</v>
      </c>
      <c r="B200" s="10">
        <f t="shared" si="14"/>
        <v>1</v>
      </c>
      <c r="C200" s="11">
        <f t="shared" si="15"/>
        <v>1</v>
      </c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2" t="s">
        <v>3</v>
      </c>
    </row>
    <row r="201" spans="1:28" ht="22.5" customHeight="1">
      <c r="A201" s="14" t="s">
        <v>199</v>
      </c>
      <c r="B201" s="10">
        <f t="shared" si="14"/>
        <v>1</v>
      </c>
      <c r="C201" s="11">
        <f t="shared" si="15"/>
        <v>1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2" t="s">
        <v>3</v>
      </c>
    </row>
    <row r="202" spans="1:28" ht="22.5" customHeight="1">
      <c r="A202" s="14" t="s">
        <v>200</v>
      </c>
      <c r="B202" s="10">
        <f t="shared" si="14"/>
        <v>1</v>
      </c>
      <c r="C202" s="11">
        <f t="shared" si="15"/>
        <v>1</v>
      </c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2" t="s">
        <v>3</v>
      </c>
    </row>
    <row r="203" spans="1:28" ht="22.5" customHeight="1">
      <c r="A203" s="7" t="s">
        <v>201</v>
      </c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2.5" customHeight="1">
      <c r="A204" s="9" t="s">
        <v>202</v>
      </c>
      <c r="B204" s="10">
        <f t="shared" ref="B204:B220" si="16">C204</f>
        <v>12</v>
      </c>
      <c r="C204" s="11">
        <f t="shared" ref="C204:C220" si="17">COUNTIF(D204:AB204,"X")</f>
        <v>12</v>
      </c>
      <c r="D204" s="12" t="s">
        <v>3</v>
      </c>
      <c r="E204" s="12" t="s">
        <v>3</v>
      </c>
      <c r="F204" s="13"/>
      <c r="G204" s="12" t="s">
        <v>3</v>
      </c>
      <c r="H204" s="12" t="s">
        <v>3</v>
      </c>
      <c r="I204" s="13"/>
      <c r="J204" s="13"/>
      <c r="K204" s="13"/>
      <c r="L204" s="13"/>
      <c r="M204" s="13"/>
      <c r="N204" s="13"/>
      <c r="O204" s="13"/>
      <c r="P204" s="12" t="s">
        <v>3</v>
      </c>
      <c r="Q204" s="12" t="s">
        <v>3</v>
      </c>
      <c r="R204" s="12" t="s">
        <v>3</v>
      </c>
      <c r="S204" s="13"/>
      <c r="T204" s="12" t="s">
        <v>3</v>
      </c>
      <c r="U204" s="13"/>
      <c r="V204" s="12" t="s">
        <v>3</v>
      </c>
      <c r="W204" s="13"/>
      <c r="X204" s="13"/>
      <c r="Y204" s="12" t="s">
        <v>3</v>
      </c>
      <c r="Z204" s="12" t="s">
        <v>3</v>
      </c>
      <c r="AB204" s="12" t="s">
        <v>3</v>
      </c>
    </row>
    <row r="205" spans="1:28" ht="22.5" customHeight="1">
      <c r="A205" s="9" t="s">
        <v>203</v>
      </c>
      <c r="B205" s="10">
        <f t="shared" si="16"/>
        <v>2</v>
      </c>
      <c r="C205" s="11">
        <f t="shared" si="17"/>
        <v>2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2" t="s">
        <v>3</v>
      </c>
      <c r="Q205" s="13"/>
      <c r="R205" s="13"/>
      <c r="S205" s="13"/>
      <c r="T205" s="13"/>
      <c r="U205" s="13"/>
      <c r="V205" s="13"/>
      <c r="W205" s="13"/>
      <c r="X205" s="13"/>
      <c r="AA205" s="12" t="s">
        <v>3</v>
      </c>
    </row>
    <row r="206" spans="1:28" ht="22.5" customHeight="1">
      <c r="A206" s="9" t="s">
        <v>204</v>
      </c>
      <c r="B206" s="10">
        <f t="shared" si="16"/>
        <v>16</v>
      </c>
      <c r="C206" s="11">
        <f t="shared" si="17"/>
        <v>16</v>
      </c>
      <c r="D206" s="12" t="s">
        <v>3</v>
      </c>
      <c r="E206" s="12" t="s">
        <v>3</v>
      </c>
      <c r="F206" s="13"/>
      <c r="G206" s="13"/>
      <c r="H206" s="12" t="s">
        <v>3</v>
      </c>
      <c r="I206" s="13"/>
      <c r="J206" s="13"/>
      <c r="K206" s="13"/>
      <c r="L206" s="13"/>
      <c r="M206" s="13"/>
      <c r="N206" s="13"/>
      <c r="O206" s="12" t="s">
        <v>3</v>
      </c>
      <c r="P206" s="12" t="s">
        <v>3</v>
      </c>
      <c r="Q206" s="13"/>
      <c r="R206" s="12" t="s">
        <v>3</v>
      </c>
      <c r="S206" s="12" t="s">
        <v>3</v>
      </c>
      <c r="T206" s="12" t="s">
        <v>3</v>
      </c>
      <c r="U206" s="12" t="s">
        <v>3</v>
      </c>
      <c r="V206" s="12" t="s">
        <v>3</v>
      </c>
      <c r="W206" s="12" t="s">
        <v>3</v>
      </c>
      <c r="X206" s="12" t="s">
        <v>3</v>
      </c>
      <c r="Y206" s="12" t="s">
        <v>3</v>
      </c>
      <c r="Z206" s="12" t="s">
        <v>3</v>
      </c>
      <c r="AA206" s="12" t="s">
        <v>3</v>
      </c>
      <c r="AB206" s="12" t="s">
        <v>3</v>
      </c>
    </row>
    <row r="207" spans="1:28" ht="22.5" customHeight="1">
      <c r="A207" s="9" t="s">
        <v>205</v>
      </c>
      <c r="B207" s="10">
        <f t="shared" si="16"/>
        <v>4</v>
      </c>
      <c r="C207" s="11">
        <f t="shared" si="17"/>
        <v>4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2" t="s">
        <v>3</v>
      </c>
      <c r="X207" s="13"/>
      <c r="Z207" s="12" t="s">
        <v>3</v>
      </c>
      <c r="AA207" s="12" t="s">
        <v>3</v>
      </c>
      <c r="AB207" s="12" t="s">
        <v>3</v>
      </c>
    </row>
    <row r="208" spans="1:28" ht="22.5" customHeight="1">
      <c r="A208" s="9" t="s">
        <v>206</v>
      </c>
      <c r="B208" s="10">
        <f t="shared" si="16"/>
        <v>1</v>
      </c>
      <c r="C208" s="11">
        <f t="shared" si="17"/>
        <v>1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2" t="s">
        <v>3</v>
      </c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8" ht="22.5" customHeight="1">
      <c r="A209" s="9" t="s">
        <v>207</v>
      </c>
      <c r="B209" s="10">
        <f t="shared" si="16"/>
        <v>5</v>
      </c>
      <c r="C209" s="11">
        <f t="shared" si="17"/>
        <v>5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2" t="s">
        <v>3</v>
      </c>
      <c r="P209" s="13"/>
      <c r="Q209" s="13"/>
      <c r="R209" s="13"/>
      <c r="S209" s="13"/>
      <c r="T209" s="13"/>
      <c r="U209" s="13"/>
      <c r="V209" s="13"/>
      <c r="W209" s="13"/>
      <c r="X209" s="12" t="s">
        <v>3</v>
      </c>
      <c r="Z209" s="12" t="s">
        <v>3</v>
      </c>
      <c r="AA209" s="12" t="s">
        <v>3</v>
      </c>
      <c r="AB209" s="12" t="s">
        <v>3</v>
      </c>
    </row>
    <row r="210" spans="1:28" ht="22.5" customHeight="1">
      <c r="A210" s="9" t="s">
        <v>208</v>
      </c>
      <c r="B210" s="10">
        <f t="shared" si="16"/>
        <v>6</v>
      </c>
      <c r="C210" s="11">
        <f t="shared" si="17"/>
        <v>6</v>
      </c>
      <c r="D210" s="12" t="s">
        <v>3</v>
      </c>
      <c r="E210" s="12" t="s">
        <v>3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2" t="s">
        <v>3</v>
      </c>
      <c r="T210" s="13"/>
      <c r="U210" s="13"/>
      <c r="V210" s="13"/>
      <c r="W210" s="13"/>
      <c r="X210" s="12" t="s">
        <v>3</v>
      </c>
      <c r="AA210" s="12" t="s">
        <v>3</v>
      </c>
      <c r="AB210" s="12" t="s">
        <v>3</v>
      </c>
    </row>
    <row r="211" spans="1:28" ht="22.5" customHeight="1">
      <c r="A211" s="9" t="s">
        <v>209</v>
      </c>
      <c r="B211" s="10">
        <f t="shared" si="16"/>
        <v>14</v>
      </c>
      <c r="C211" s="11">
        <f t="shared" si="17"/>
        <v>14</v>
      </c>
      <c r="D211" s="12" t="s">
        <v>3</v>
      </c>
      <c r="E211" s="12" t="s">
        <v>3</v>
      </c>
      <c r="F211" s="12" t="s">
        <v>3</v>
      </c>
      <c r="G211" s="13"/>
      <c r="H211" s="12" t="s">
        <v>3</v>
      </c>
      <c r="I211" s="13"/>
      <c r="J211" s="13"/>
      <c r="K211" s="13"/>
      <c r="L211" s="12" t="s">
        <v>3</v>
      </c>
      <c r="M211" s="12" t="s">
        <v>3</v>
      </c>
      <c r="N211" s="13"/>
      <c r="O211" s="13"/>
      <c r="P211" s="12" t="s">
        <v>3</v>
      </c>
      <c r="Q211" s="13"/>
      <c r="R211" s="12" t="s">
        <v>3</v>
      </c>
      <c r="S211" s="12" t="s">
        <v>3</v>
      </c>
      <c r="T211" s="13"/>
      <c r="U211" s="13"/>
      <c r="V211" s="12" t="s">
        <v>3</v>
      </c>
      <c r="W211" s="12" t="s">
        <v>3</v>
      </c>
      <c r="X211" s="13"/>
      <c r="Z211" s="12" t="s">
        <v>3</v>
      </c>
      <c r="AA211" s="12" t="s">
        <v>3</v>
      </c>
      <c r="AB211" s="12" t="s">
        <v>3</v>
      </c>
    </row>
    <row r="212" spans="1:28" ht="22.5" customHeight="1">
      <c r="A212" s="9" t="s">
        <v>210</v>
      </c>
      <c r="B212" s="10">
        <f t="shared" si="16"/>
        <v>1</v>
      </c>
      <c r="C212" s="11">
        <f t="shared" si="17"/>
        <v>1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Z212" s="13"/>
      <c r="AB212" s="12" t="s">
        <v>3</v>
      </c>
    </row>
    <row r="213" spans="1:28" ht="22.5" customHeight="1">
      <c r="A213" s="9" t="s">
        <v>211</v>
      </c>
      <c r="B213" s="10">
        <f t="shared" si="16"/>
        <v>8</v>
      </c>
      <c r="C213" s="11">
        <f t="shared" si="17"/>
        <v>8</v>
      </c>
      <c r="D213" s="12" t="s">
        <v>3</v>
      </c>
      <c r="E213" s="12" t="s">
        <v>3</v>
      </c>
      <c r="F213" s="13"/>
      <c r="G213" s="13"/>
      <c r="H213" s="12" t="s">
        <v>3</v>
      </c>
      <c r="I213" s="13"/>
      <c r="J213" s="13"/>
      <c r="K213" s="13"/>
      <c r="L213" s="13"/>
      <c r="M213" s="13"/>
      <c r="N213" s="13"/>
      <c r="O213" s="13"/>
      <c r="P213" s="12" t="s">
        <v>3</v>
      </c>
      <c r="Q213" s="13"/>
      <c r="R213" s="13"/>
      <c r="S213" s="13"/>
      <c r="T213" s="13"/>
      <c r="U213" s="13"/>
      <c r="V213" s="12" t="s">
        <v>3</v>
      </c>
      <c r="W213" s="13"/>
      <c r="X213" s="12" t="s">
        <v>3</v>
      </c>
      <c r="Z213" s="12" t="s">
        <v>3</v>
      </c>
      <c r="AB213" s="12" t="s">
        <v>3</v>
      </c>
    </row>
    <row r="214" spans="1:28" ht="22.5" customHeight="1">
      <c r="A214" s="9" t="s">
        <v>212</v>
      </c>
      <c r="B214" s="10">
        <f t="shared" si="16"/>
        <v>7</v>
      </c>
      <c r="C214" s="11">
        <f t="shared" si="17"/>
        <v>7</v>
      </c>
      <c r="D214" s="12" t="s">
        <v>3</v>
      </c>
      <c r="E214" s="12" t="s">
        <v>3</v>
      </c>
      <c r="F214" s="13"/>
      <c r="G214" s="13"/>
      <c r="H214" s="13"/>
      <c r="I214" s="13"/>
      <c r="J214" s="13"/>
      <c r="K214" s="13"/>
      <c r="L214" s="12" t="s">
        <v>3</v>
      </c>
      <c r="M214" s="13"/>
      <c r="N214" s="13"/>
      <c r="O214" s="12" t="s">
        <v>3</v>
      </c>
      <c r="P214" s="12" t="s">
        <v>3</v>
      </c>
      <c r="Q214" s="13"/>
      <c r="R214" s="13"/>
      <c r="S214" s="12" t="s">
        <v>3</v>
      </c>
      <c r="T214" s="13"/>
      <c r="U214" s="13"/>
      <c r="V214" s="13"/>
      <c r="W214" s="13"/>
      <c r="X214" s="13"/>
      <c r="AB214" s="12" t="s">
        <v>3</v>
      </c>
    </row>
    <row r="215" spans="1:28" ht="22.5" customHeight="1">
      <c r="A215" s="9" t="s">
        <v>213</v>
      </c>
      <c r="B215" s="10">
        <f t="shared" si="16"/>
        <v>2</v>
      </c>
      <c r="C215" s="11">
        <f t="shared" si="17"/>
        <v>2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2" t="s">
        <v>3</v>
      </c>
      <c r="R215" s="13"/>
      <c r="S215" s="13"/>
      <c r="T215" s="13"/>
      <c r="U215" s="13"/>
      <c r="V215" s="13"/>
      <c r="W215" s="13"/>
      <c r="X215" s="13"/>
      <c r="AA215" s="12" t="s">
        <v>3</v>
      </c>
    </row>
    <row r="216" spans="1:28" ht="22.5" customHeight="1">
      <c r="A216" s="9" t="s">
        <v>214</v>
      </c>
      <c r="B216" s="10">
        <f t="shared" si="16"/>
        <v>4</v>
      </c>
      <c r="C216" s="11">
        <f t="shared" si="17"/>
        <v>4</v>
      </c>
      <c r="D216" s="13"/>
      <c r="E216" s="12" t="s">
        <v>3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2" t="s">
        <v>3</v>
      </c>
      <c r="X216" s="13"/>
      <c r="Z216" s="12" t="s">
        <v>3</v>
      </c>
      <c r="AB216" s="12" t="s">
        <v>3</v>
      </c>
    </row>
    <row r="217" spans="1:28" ht="22.5" customHeight="1">
      <c r="A217" s="9" t="s">
        <v>215</v>
      </c>
      <c r="B217" s="10">
        <f t="shared" si="16"/>
        <v>13</v>
      </c>
      <c r="C217" s="11">
        <f t="shared" si="17"/>
        <v>13</v>
      </c>
      <c r="D217" s="12" t="s">
        <v>3</v>
      </c>
      <c r="E217" s="12" t="s">
        <v>3</v>
      </c>
      <c r="F217" s="13"/>
      <c r="G217" s="13"/>
      <c r="H217" s="12" t="s">
        <v>3</v>
      </c>
      <c r="I217" s="13"/>
      <c r="J217" s="13"/>
      <c r="K217" s="13"/>
      <c r="L217" s="12" t="s">
        <v>3</v>
      </c>
      <c r="M217" s="13"/>
      <c r="N217" s="13"/>
      <c r="O217" s="13"/>
      <c r="P217" s="13"/>
      <c r="Q217" s="13"/>
      <c r="R217" s="12" t="s">
        <v>3</v>
      </c>
      <c r="S217" s="12" t="s">
        <v>3</v>
      </c>
      <c r="T217" s="13"/>
      <c r="U217" s="12" t="s">
        <v>3</v>
      </c>
      <c r="V217" s="12" t="s">
        <v>3</v>
      </c>
      <c r="W217" s="12" t="s">
        <v>3</v>
      </c>
      <c r="X217" s="12" t="s">
        <v>3</v>
      </c>
      <c r="Y217" s="12" t="s">
        <v>3</v>
      </c>
      <c r="Z217" s="12" t="s">
        <v>3</v>
      </c>
      <c r="AB217" s="12" t="s">
        <v>3</v>
      </c>
    </row>
    <row r="218" spans="1:28" ht="22.5" customHeight="1">
      <c r="A218" s="14" t="s">
        <v>216</v>
      </c>
      <c r="B218" s="10">
        <f t="shared" si="16"/>
        <v>2</v>
      </c>
      <c r="C218" s="11">
        <f t="shared" si="17"/>
        <v>2</v>
      </c>
      <c r="D218" s="13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3"/>
      <c r="X218" s="13"/>
      <c r="Y218" s="12" t="s">
        <v>3</v>
      </c>
      <c r="Z218" s="12" t="s">
        <v>3</v>
      </c>
    </row>
    <row r="219" spans="1:28" ht="22.5" customHeight="1">
      <c r="A219" s="14" t="s">
        <v>217</v>
      </c>
      <c r="B219" s="10">
        <f t="shared" si="16"/>
        <v>4</v>
      </c>
      <c r="C219" s="11">
        <f t="shared" si="17"/>
        <v>4</v>
      </c>
      <c r="D219" s="12" t="s">
        <v>3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2" t="s">
        <v>3</v>
      </c>
      <c r="X219" s="12" t="s">
        <v>3</v>
      </c>
      <c r="AB219" s="12" t="s">
        <v>3</v>
      </c>
    </row>
    <row r="220" spans="1:28" ht="22.5" customHeight="1">
      <c r="A220" s="14" t="s">
        <v>218</v>
      </c>
      <c r="B220" s="10">
        <f t="shared" si="16"/>
        <v>2</v>
      </c>
      <c r="C220" s="11">
        <f t="shared" si="17"/>
        <v>2</v>
      </c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AA220" s="12" t="s">
        <v>3</v>
      </c>
      <c r="AB220" s="12" t="s">
        <v>3</v>
      </c>
    </row>
    <row r="221" spans="1:28" ht="22.5" customHeight="1">
      <c r="A221" s="7" t="s">
        <v>219</v>
      </c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2.5" customHeight="1">
      <c r="A222" s="9" t="s">
        <v>220</v>
      </c>
      <c r="B222" s="10">
        <f t="shared" ref="B222:B242" si="18">C222</f>
        <v>16</v>
      </c>
      <c r="C222" s="11">
        <f t="shared" ref="C222:C242" si="19">COUNTIF(D222:AB222,"X")</f>
        <v>16</v>
      </c>
      <c r="D222" s="12" t="s">
        <v>3</v>
      </c>
      <c r="E222" s="12" t="s">
        <v>3</v>
      </c>
      <c r="F222" s="12" t="s">
        <v>3</v>
      </c>
      <c r="G222" s="12" t="s">
        <v>3</v>
      </c>
      <c r="H222" s="12" t="s">
        <v>3</v>
      </c>
      <c r="I222" s="13"/>
      <c r="J222" s="13"/>
      <c r="K222" s="13"/>
      <c r="L222" s="12" t="s">
        <v>3</v>
      </c>
      <c r="M222" s="12" t="s">
        <v>3</v>
      </c>
      <c r="N222" s="13"/>
      <c r="O222" s="12" t="s">
        <v>3</v>
      </c>
      <c r="P222" s="13"/>
      <c r="Q222" s="12" t="s">
        <v>3</v>
      </c>
      <c r="R222" s="13"/>
      <c r="S222" s="12" t="s">
        <v>3</v>
      </c>
      <c r="T222" s="13"/>
      <c r="U222" s="13"/>
      <c r="V222" s="12" t="s">
        <v>3</v>
      </c>
      <c r="W222" s="13"/>
      <c r="X222" s="12" t="s">
        <v>3</v>
      </c>
      <c r="Y222" s="12" t="s">
        <v>3</v>
      </c>
      <c r="Z222" s="12" t="s">
        <v>3</v>
      </c>
      <c r="AA222" s="12" t="s">
        <v>3</v>
      </c>
      <c r="AB222" s="12" t="s">
        <v>3</v>
      </c>
    </row>
    <row r="223" spans="1:28" ht="22.5" customHeight="1">
      <c r="A223" s="9" t="s">
        <v>221</v>
      </c>
      <c r="B223" s="10">
        <f t="shared" si="18"/>
        <v>8</v>
      </c>
      <c r="C223" s="11">
        <f t="shared" si="19"/>
        <v>8</v>
      </c>
      <c r="D223" s="12" t="s">
        <v>3</v>
      </c>
      <c r="E223" s="12" t="s">
        <v>3</v>
      </c>
      <c r="F223" s="13"/>
      <c r="G223" s="12" t="s">
        <v>3</v>
      </c>
      <c r="H223" s="13"/>
      <c r="I223" s="13"/>
      <c r="J223" s="13"/>
      <c r="K223" s="13"/>
      <c r="L223" s="12" t="s">
        <v>3</v>
      </c>
      <c r="M223" s="13"/>
      <c r="N223" s="13"/>
      <c r="O223" s="13"/>
      <c r="P223" s="13"/>
      <c r="Q223" s="13"/>
      <c r="R223" s="13"/>
      <c r="S223" s="13"/>
      <c r="T223" s="12" t="s">
        <v>3</v>
      </c>
      <c r="U223" s="13"/>
      <c r="V223" s="13"/>
      <c r="W223" s="13"/>
      <c r="X223" s="13"/>
      <c r="Z223" s="12" t="s">
        <v>3</v>
      </c>
      <c r="AA223" s="12" t="s">
        <v>3</v>
      </c>
      <c r="AB223" s="12" t="s">
        <v>3</v>
      </c>
    </row>
    <row r="224" spans="1:28" ht="22.5" customHeight="1">
      <c r="A224" s="9" t="s">
        <v>222</v>
      </c>
      <c r="B224" s="10">
        <f t="shared" si="18"/>
        <v>1</v>
      </c>
      <c r="C224" s="11">
        <f t="shared" si="19"/>
        <v>1</v>
      </c>
      <c r="D224" s="13"/>
      <c r="E224" s="13"/>
      <c r="F224" s="13"/>
      <c r="G224" s="12" t="s">
        <v>3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8" ht="22.5" customHeight="1">
      <c r="A225" s="9" t="s">
        <v>223</v>
      </c>
      <c r="B225" s="10">
        <f t="shared" si="18"/>
        <v>11</v>
      </c>
      <c r="C225" s="11">
        <f t="shared" si="19"/>
        <v>11</v>
      </c>
      <c r="D225" s="12" t="s">
        <v>3</v>
      </c>
      <c r="E225" s="12" t="s">
        <v>3</v>
      </c>
      <c r="F225" s="13"/>
      <c r="G225" s="13"/>
      <c r="H225" s="12" t="s">
        <v>3</v>
      </c>
      <c r="I225" s="13"/>
      <c r="J225" s="13"/>
      <c r="K225" s="13"/>
      <c r="L225" s="12" t="s">
        <v>3</v>
      </c>
      <c r="M225" s="13"/>
      <c r="N225" s="13"/>
      <c r="O225" s="13"/>
      <c r="P225" s="13"/>
      <c r="Q225" s="13"/>
      <c r="R225" s="12" t="s">
        <v>3</v>
      </c>
      <c r="S225" s="12" t="s">
        <v>3</v>
      </c>
      <c r="T225" s="12" t="s">
        <v>3</v>
      </c>
      <c r="U225" s="13"/>
      <c r="V225" s="13"/>
      <c r="W225" s="13"/>
      <c r="X225" s="13"/>
      <c r="Y225" s="12" t="s">
        <v>3</v>
      </c>
      <c r="Z225" s="12" t="s">
        <v>3</v>
      </c>
      <c r="AA225" s="12" t="s">
        <v>3</v>
      </c>
      <c r="AB225" s="12" t="s">
        <v>3</v>
      </c>
    </row>
    <row r="226" spans="1:28" ht="22.5" customHeight="1">
      <c r="A226" s="9" t="s">
        <v>224</v>
      </c>
      <c r="B226" s="10">
        <f t="shared" si="18"/>
        <v>11</v>
      </c>
      <c r="C226" s="11">
        <f t="shared" si="19"/>
        <v>11</v>
      </c>
      <c r="D226" s="12" t="s">
        <v>3</v>
      </c>
      <c r="E226" s="12" t="s">
        <v>3</v>
      </c>
      <c r="F226" s="13"/>
      <c r="G226" s="13"/>
      <c r="H226" s="13"/>
      <c r="I226" s="13"/>
      <c r="J226" s="13"/>
      <c r="K226" s="13"/>
      <c r="L226" s="12" t="s">
        <v>3</v>
      </c>
      <c r="M226" s="13"/>
      <c r="N226" s="13"/>
      <c r="O226" s="13"/>
      <c r="P226" s="13"/>
      <c r="Q226" s="12" t="s">
        <v>3</v>
      </c>
      <c r="R226" s="13"/>
      <c r="S226" s="12" t="s">
        <v>3</v>
      </c>
      <c r="T226" s="12" t="s">
        <v>3</v>
      </c>
      <c r="U226" s="12" t="s">
        <v>3</v>
      </c>
      <c r="V226" s="13"/>
      <c r="W226" s="13"/>
      <c r="X226" s="12" t="s">
        <v>3</v>
      </c>
      <c r="Z226" s="12" t="s">
        <v>3</v>
      </c>
      <c r="AA226" s="12" t="s">
        <v>3</v>
      </c>
      <c r="AB226" s="12" t="s">
        <v>3</v>
      </c>
    </row>
    <row r="227" spans="1:28" ht="22.5" customHeight="1">
      <c r="A227" s="9" t="s">
        <v>225</v>
      </c>
      <c r="B227" s="10">
        <f t="shared" si="18"/>
        <v>1</v>
      </c>
      <c r="C227" s="11">
        <f t="shared" si="19"/>
        <v>1</v>
      </c>
      <c r="D227" s="13"/>
      <c r="E227" s="12" t="s">
        <v>3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8" ht="22.5" customHeight="1">
      <c r="A228" s="9" t="s">
        <v>226</v>
      </c>
      <c r="B228" s="10">
        <f t="shared" si="18"/>
        <v>5</v>
      </c>
      <c r="C228" s="11">
        <f t="shared" si="19"/>
        <v>5</v>
      </c>
      <c r="D228" s="13"/>
      <c r="E228" s="13"/>
      <c r="F228" s="13"/>
      <c r="G228" s="13"/>
      <c r="H228" s="13"/>
      <c r="I228" s="13"/>
      <c r="J228" s="13"/>
      <c r="K228" s="13"/>
      <c r="L228" s="12" t="s">
        <v>3</v>
      </c>
      <c r="M228" s="13"/>
      <c r="N228" s="13"/>
      <c r="O228" s="13"/>
      <c r="P228" s="13"/>
      <c r="Q228" s="13"/>
      <c r="R228" s="13"/>
      <c r="S228" s="12" t="s">
        <v>3</v>
      </c>
      <c r="T228" s="12" t="s">
        <v>3</v>
      </c>
      <c r="U228" s="13"/>
      <c r="V228" s="13"/>
      <c r="W228" s="13"/>
      <c r="X228" s="13"/>
      <c r="Z228" s="12" t="s">
        <v>3</v>
      </c>
      <c r="AA228" s="12" t="s">
        <v>3</v>
      </c>
    </row>
    <row r="229" spans="1:28" ht="22.5" customHeight="1">
      <c r="A229" s="9" t="s">
        <v>227</v>
      </c>
      <c r="B229" s="10">
        <f t="shared" si="18"/>
        <v>2</v>
      </c>
      <c r="C229" s="11">
        <f t="shared" si="19"/>
        <v>2</v>
      </c>
      <c r="D229" s="13"/>
      <c r="E229" s="13"/>
      <c r="F229" s="13"/>
      <c r="G229" s="13"/>
      <c r="H229" s="13"/>
      <c r="I229" s="13"/>
      <c r="J229" s="13"/>
      <c r="K229" s="13"/>
      <c r="L229" s="12" t="s">
        <v>3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AA229" s="12" t="s">
        <v>3</v>
      </c>
    </row>
    <row r="230" spans="1:28" ht="22.5" customHeight="1">
      <c r="A230" s="9" t="s">
        <v>228</v>
      </c>
      <c r="B230" s="10">
        <f t="shared" si="18"/>
        <v>1</v>
      </c>
      <c r="C230" s="11">
        <f t="shared" si="19"/>
        <v>1</v>
      </c>
      <c r="D230" s="13"/>
      <c r="E230" s="13"/>
      <c r="F230" s="13"/>
      <c r="G230" s="13"/>
      <c r="H230" s="13"/>
      <c r="I230" s="13"/>
      <c r="J230" s="13"/>
      <c r="K230" s="13"/>
      <c r="L230" s="12" t="s">
        <v>3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8" ht="22.5" customHeight="1">
      <c r="A231" s="9" t="s">
        <v>229</v>
      </c>
      <c r="B231" s="10">
        <f t="shared" si="18"/>
        <v>12</v>
      </c>
      <c r="C231" s="11">
        <f t="shared" si="19"/>
        <v>12</v>
      </c>
      <c r="D231" s="12" t="s">
        <v>3</v>
      </c>
      <c r="E231" s="12" t="s">
        <v>3</v>
      </c>
      <c r="F231" s="13"/>
      <c r="G231" s="12" t="s">
        <v>3</v>
      </c>
      <c r="H231" s="12" t="s">
        <v>3</v>
      </c>
      <c r="I231" s="13"/>
      <c r="J231" s="13"/>
      <c r="K231" s="13"/>
      <c r="L231" s="12" t="s">
        <v>3</v>
      </c>
      <c r="M231" s="13"/>
      <c r="N231" s="13"/>
      <c r="O231" s="13"/>
      <c r="P231" s="13"/>
      <c r="Q231" s="12" t="s">
        <v>3</v>
      </c>
      <c r="R231" s="13"/>
      <c r="S231" s="12" t="s">
        <v>3</v>
      </c>
      <c r="T231" s="13"/>
      <c r="U231" s="13"/>
      <c r="V231" s="12" t="s">
        <v>3</v>
      </c>
      <c r="W231" s="13"/>
      <c r="X231" s="12" t="s">
        <v>3</v>
      </c>
      <c r="Z231" s="12" t="s">
        <v>3</v>
      </c>
      <c r="AA231" s="12" t="s">
        <v>3</v>
      </c>
      <c r="AB231" s="12" t="s">
        <v>3</v>
      </c>
    </row>
    <row r="232" spans="1:28" ht="22.5" customHeight="1">
      <c r="A232" s="9" t="s">
        <v>230</v>
      </c>
      <c r="B232" s="10">
        <f t="shared" si="18"/>
        <v>4</v>
      </c>
      <c r="C232" s="11">
        <f t="shared" si="19"/>
        <v>4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2" t="s">
        <v>3</v>
      </c>
      <c r="P232" s="13"/>
      <c r="Q232" s="13"/>
      <c r="R232" s="13"/>
      <c r="S232" s="13"/>
      <c r="T232" s="13"/>
      <c r="U232" s="13"/>
      <c r="V232" s="13"/>
      <c r="W232" s="13"/>
      <c r="X232" s="13"/>
      <c r="Z232" s="12" t="s">
        <v>3</v>
      </c>
      <c r="AA232" s="12" t="s">
        <v>3</v>
      </c>
      <c r="AB232" s="12" t="s">
        <v>3</v>
      </c>
    </row>
    <row r="233" spans="1:28" ht="22.5" customHeight="1">
      <c r="A233" s="14" t="s">
        <v>231</v>
      </c>
      <c r="B233" s="10">
        <f t="shared" si="18"/>
        <v>1</v>
      </c>
      <c r="C233" s="11">
        <f t="shared" si="19"/>
        <v>1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2" t="s">
        <v>3</v>
      </c>
    </row>
    <row r="234" spans="1:28" ht="22.5" customHeight="1">
      <c r="A234" s="14" t="s">
        <v>232</v>
      </c>
      <c r="B234" s="10">
        <f t="shared" si="18"/>
        <v>1</v>
      </c>
      <c r="C234" s="11">
        <f t="shared" si="19"/>
        <v>1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Z234" s="12" t="s">
        <v>3</v>
      </c>
    </row>
    <row r="235" spans="1:28" ht="22.5" customHeight="1">
      <c r="A235" s="14" t="s">
        <v>233</v>
      </c>
      <c r="B235" s="10">
        <f t="shared" si="18"/>
        <v>1</v>
      </c>
      <c r="C235" s="11">
        <f t="shared" si="19"/>
        <v>1</v>
      </c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Z235" s="12" t="s">
        <v>3</v>
      </c>
    </row>
    <row r="236" spans="1:28" ht="22.5" customHeight="1">
      <c r="A236" s="14" t="s">
        <v>234</v>
      </c>
      <c r="B236" s="10">
        <f t="shared" si="18"/>
        <v>1</v>
      </c>
      <c r="C236" s="11">
        <f t="shared" si="19"/>
        <v>1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Z236" s="12" t="s">
        <v>3</v>
      </c>
    </row>
    <row r="237" spans="1:28" ht="22.5" customHeight="1">
      <c r="A237" s="14" t="s">
        <v>235</v>
      </c>
      <c r="B237" s="10">
        <f t="shared" si="18"/>
        <v>1</v>
      </c>
      <c r="C237" s="11">
        <f t="shared" si="19"/>
        <v>1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Z237" s="12" t="s">
        <v>3</v>
      </c>
    </row>
    <row r="238" spans="1:28" ht="22.5" customHeight="1">
      <c r="A238" s="14" t="s">
        <v>236</v>
      </c>
      <c r="B238" s="10">
        <f t="shared" si="18"/>
        <v>1</v>
      </c>
      <c r="C238" s="11">
        <f t="shared" si="19"/>
        <v>1</v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Z238" s="15"/>
      <c r="AA238" s="12" t="s">
        <v>3</v>
      </c>
    </row>
    <row r="239" spans="1:28" ht="22.5" customHeight="1">
      <c r="A239" s="14" t="s">
        <v>237</v>
      </c>
      <c r="B239" s="10">
        <f t="shared" si="18"/>
        <v>2</v>
      </c>
      <c r="C239" s="11">
        <f t="shared" si="19"/>
        <v>2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Z239" s="15"/>
      <c r="AA239" s="12" t="s">
        <v>3</v>
      </c>
      <c r="AB239" s="12" t="s">
        <v>3</v>
      </c>
    </row>
    <row r="240" spans="1:28" ht="22.5" customHeight="1">
      <c r="A240" s="14" t="s">
        <v>238</v>
      </c>
      <c r="B240" s="10">
        <f t="shared" si="18"/>
        <v>1</v>
      </c>
      <c r="C240" s="11">
        <f t="shared" si="19"/>
        <v>1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Z240" s="15"/>
      <c r="AA240" s="15"/>
      <c r="AB240" s="12" t="s">
        <v>3</v>
      </c>
    </row>
    <row r="241" spans="1:28" ht="22.5" customHeight="1">
      <c r="A241" s="14" t="s">
        <v>239</v>
      </c>
      <c r="B241" s="10">
        <f t="shared" si="18"/>
        <v>1</v>
      </c>
      <c r="C241" s="11">
        <f t="shared" si="19"/>
        <v>1</v>
      </c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Z241" s="15"/>
      <c r="AA241" s="15"/>
      <c r="AB241" s="12" t="s">
        <v>3</v>
      </c>
    </row>
    <row r="242" spans="1:28" ht="22.5" customHeight="1">
      <c r="A242" s="14" t="s">
        <v>240</v>
      </c>
      <c r="B242" s="10">
        <f t="shared" si="18"/>
        <v>1</v>
      </c>
      <c r="C242" s="11">
        <f t="shared" si="19"/>
        <v>1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Z242" s="15"/>
      <c r="AA242" s="15"/>
      <c r="AB242" s="12" t="s">
        <v>3</v>
      </c>
    </row>
    <row r="243" spans="1:28" ht="22.5" customHeight="1">
      <c r="A243" s="7" t="s">
        <v>241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2.5" customHeight="1">
      <c r="A244" s="9" t="s">
        <v>242</v>
      </c>
      <c r="B244" s="10">
        <f t="shared" ref="B244:B271" si="20">C244</f>
        <v>1</v>
      </c>
      <c r="C244" s="11">
        <f t="shared" ref="C244:C271" si="21">COUNTIF(D244:AB244,"X")</f>
        <v>1</v>
      </c>
      <c r="D244" s="13"/>
      <c r="E244" s="13"/>
      <c r="F244" s="13"/>
      <c r="G244" s="13"/>
      <c r="H244" s="13"/>
      <c r="I244" s="13"/>
      <c r="J244" s="13"/>
      <c r="K244" s="13"/>
      <c r="L244" s="12" t="s">
        <v>3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8" ht="22.5" customHeight="1">
      <c r="A245" s="9" t="s">
        <v>243</v>
      </c>
      <c r="B245" s="10">
        <f t="shared" si="20"/>
        <v>1</v>
      </c>
      <c r="C245" s="11">
        <f t="shared" si="21"/>
        <v>1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AB245" s="12" t="s">
        <v>3</v>
      </c>
    </row>
    <row r="246" spans="1:28" ht="22.5" customHeight="1">
      <c r="A246" s="9" t="s">
        <v>244</v>
      </c>
      <c r="B246" s="10">
        <f t="shared" si="20"/>
        <v>3</v>
      </c>
      <c r="C246" s="11">
        <f t="shared" si="21"/>
        <v>3</v>
      </c>
      <c r="D246" s="13"/>
      <c r="E246" s="13"/>
      <c r="F246" s="13"/>
      <c r="G246" s="13"/>
      <c r="H246" s="12" t="s">
        <v>3</v>
      </c>
      <c r="I246" s="13"/>
      <c r="J246" s="13"/>
      <c r="K246" s="13"/>
      <c r="L246" s="12" t="s">
        <v>3</v>
      </c>
      <c r="M246" s="13"/>
      <c r="N246" s="13"/>
      <c r="O246" s="13"/>
      <c r="P246" s="12" t="s">
        <v>3</v>
      </c>
      <c r="Q246" s="13"/>
      <c r="R246" s="13"/>
      <c r="S246" s="13"/>
      <c r="T246" s="13"/>
      <c r="U246" s="13"/>
      <c r="V246" s="13"/>
      <c r="W246" s="13"/>
      <c r="X246" s="13"/>
    </row>
    <row r="247" spans="1:28" ht="22.5" customHeight="1">
      <c r="A247" s="9" t="s">
        <v>245</v>
      </c>
      <c r="B247" s="10">
        <f t="shared" si="20"/>
        <v>1</v>
      </c>
      <c r="C247" s="11">
        <f t="shared" si="21"/>
        <v>1</v>
      </c>
      <c r="D247" s="13"/>
      <c r="E247" s="13"/>
      <c r="F247" s="13"/>
      <c r="G247" s="12" t="s">
        <v>3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8" ht="22.5" customHeight="1">
      <c r="A248" s="9" t="s">
        <v>246</v>
      </c>
      <c r="B248" s="10">
        <f t="shared" si="20"/>
        <v>1</v>
      </c>
      <c r="C248" s="11">
        <f t="shared" si="21"/>
        <v>1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2" t="s">
        <v>3</v>
      </c>
    </row>
    <row r="249" spans="1:28" ht="22.5" customHeight="1">
      <c r="A249" s="9" t="s">
        <v>247</v>
      </c>
      <c r="B249" s="10">
        <f t="shared" si="20"/>
        <v>2</v>
      </c>
      <c r="C249" s="11">
        <f t="shared" si="21"/>
        <v>2</v>
      </c>
      <c r="D249" s="13"/>
      <c r="E249" s="13"/>
      <c r="F249" s="13"/>
      <c r="G249" s="13"/>
      <c r="H249" s="13"/>
      <c r="I249" s="13"/>
      <c r="J249" s="13"/>
      <c r="K249" s="13"/>
      <c r="L249" s="12" t="s">
        <v>3</v>
      </c>
      <c r="M249" s="13"/>
      <c r="N249" s="13"/>
      <c r="O249" s="13"/>
      <c r="P249" s="12" t="s">
        <v>3</v>
      </c>
      <c r="Q249" s="13"/>
      <c r="R249" s="13"/>
      <c r="S249" s="13"/>
      <c r="T249" s="13"/>
      <c r="U249" s="13"/>
      <c r="V249" s="13"/>
      <c r="W249" s="13"/>
      <c r="X249" s="13"/>
    </row>
    <row r="250" spans="1:28" ht="22.5" customHeight="1">
      <c r="A250" s="9" t="s">
        <v>248</v>
      </c>
      <c r="B250" s="10">
        <f t="shared" si="20"/>
        <v>6</v>
      </c>
      <c r="C250" s="11">
        <f t="shared" si="21"/>
        <v>6</v>
      </c>
      <c r="D250" s="12" t="s">
        <v>3</v>
      </c>
      <c r="E250" s="12" t="s">
        <v>3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2" t="s">
        <v>3</v>
      </c>
      <c r="R250" s="13"/>
      <c r="S250" s="13"/>
      <c r="T250" s="13"/>
      <c r="U250" s="13"/>
      <c r="V250" s="12" t="s">
        <v>3</v>
      </c>
      <c r="W250" s="13"/>
      <c r="X250" s="13"/>
      <c r="AA250" s="12" t="s">
        <v>3</v>
      </c>
      <c r="AB250" s="12" t="s">
        <v>3</v>
      </c>
    </row>
    <row r="251" spans="1:28" ht="22.5" customHeight="1">
      <c r="A251" s="9" t="s">
        <v>249</v>
      </c>
      <c r="B251" s="10">
        <f t="shared" si="20"/>
        <v>3</v>
      </c>
      <c r="C251" s="11">
        <f t="shared" si="21"/>
        <v>3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2" t="s">
        <v>3</v>
      </c>
      <c r="P251" s="13"/>
      <c r="Q251" s="13"/>
      <c r="R251" s="13"/>
      <c r="S251" s="13"/>
      <c r="T251" s="13"/>
      <c r="U251" s="13"/>
      <c r="V251" s="13"/>
      <c r="W251" s="13"/>
      <c r="X251" s="13"/>
      <c r="Z251" s="12" t="s">
        <v>3</v>
      </c>
      <c r="AB251" s="12" t="s">
        <v>3</v>
      </c>
    </row>
    <row r="252" spans="1:28" ht="22.5" customHeight="1">
      <c r="A252" s="9" t="s">
        <v>250</v>
      </c>
      <c r="B252" s="10">
        <f t="shared" si="20"/>
        <v>3</v>
      </c>
      <c r="C252" s="11">
        <f t="shared" si="21"/>
        <v>3</v>
      </c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2" t="s">
        <v>3</v>
      </c>
      <c r="P252" s="13"/>
      <c r="Q252" s="13"/>
      <c r="R252" s="13"/>
      <c r="S252" s="13"/>
      <c r="T252" s="13"/>
      <c r="U252" s="13"/>
      <c r="V252" s="13"/>
      <c r="W252" s="13"/>
      <c r="X252" s="13"/>
      <c r="Z252" s="12" t="s">
        <v>3</v>
      </c>
      <c r="AB252" s="12" t="s">
        <v>3</v>
      </c>
    </row>
    <row r="253" spans="1:28" ht="22.5" customHeight="1">
      <c r="A253" s="9" t="s">
        <v>251</v>
      </c>
      <c r="B253" s="10">
        <f t="shared" si="20"/>
        <v>1</v>
      </c>
      <c r="C253" s="11">
        <f t="shared" si="21"/>
        <v>1</v>
      </c>
      <c r="D253" s="13"/>
      <c r="E253" s="13"/>
      <c r="F253" s="13"/>
      <c r="G253" s="13"/>
      <c r="H253" s="13"/>
      <c r="I253" s="13"/>
      <c r="J253" s="13"/>
      <c r="K253" s="13"/>
      <c r="L253" s="12" t="s">
        <v>3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8" ht="22.5" customHeight="1">
      <c r="A254" s="9" t="s">
        <v>252</v>
      </c>
      <c r="B254" s="10">
        <f t="shared" si="20"/>
        <v>2</v>
      </c>
      <c r="C254" s="11">
        <f t="shared" si="21"/>
        <v>2</v>
      </c>
      <c r="D254" s="13"/>
      <c r="E254" s="13"/>
      <c r="F254" s="13"/>
      <c r="G254" s="13"/>
      <c r="H254" s="12" t="s">
        <v>3</v>
      </c>
      <c r="I254" s="13"/>
      <c r="J254" s="13"/>
      <c r="K254" s="13"/>
      <c r="L254" s="12" t="s">
        <v>3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8" ht="22.5" customHeight="1">
      <c r="A255" s="9" t="s">
        <v>253</v>
      </c>
      <c r="B255" s="10">
        <f t="shared" si="20"/>
        <v>1</v>
      </c>
      <c r="C255" s="11">
        <f t="shared" si="21"/>
        <v>1</v>
      </c>
      <c r="D255" s="13"/>
      <c r="E255" s="13"/>
      <c r="F255" s="13"/>
      <c r="G255" s="13"/>
      <c r="H255" s="13"/>
      <c r="I255" s="12" t="s">
        <v>3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8" ht="22.5" customHeight="1">
      <c r="A256" s="9" t="s">
        <v>254</v>
      </c>
      <c r="B256" s="10">
        <f t="shared" si="20"/>
        <v>3</v>
      </c>
      <c r="C256" s="11">
        <f t="shared" si="21"/>
        <v>3</v>
      </c>
      <c r="D256" s="12" t="s">
        <v>3</v>
      </c>
      <c r="E256" s="13"/>
      <c r="F256" s="13"/>
      <c r="G256" s="13"/>
      <c r="H256" s="13"/>
      <c r="I256" s="13"/>
      <c r="J256" s="13"/>
      <c r="K256" s="13"/>
      <c r="L256" s="12" t="s">
        <v>3</v>
      </c>
      <c r="M256" s="13"/>
      <c r="N256" s="13"/>
      <c r="O256" s="13"/>
      <c r="P256" s="13"/>
      <c r="Q256" s="13"/>
      <c r="R256" s="13"/>
      <c r="S256" s="13"/>
      <c r="T256" s="13"/>
      <c r="U256" s="13"/>
      <c r="V256" s="12" t="s">
        <v>3</v>
      </c>
      <c r="W256" s="13"/>
      <c r="X256" s="13"/>
    </row>
    <row r="257" spans="1:27" ht="22.5" customHeight="1">
      <c r="A257" s="9" t="s">
        <v>255</v>
      </c>
      <c r="B257" s="10">
        <f t="shared" si="20"/>
        <v>1</v>
      </c>
      <c r="C257" s="11">
        <f t="shared" si="21"/>
        <v>1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2" t="s">
        <v>3</v>
      </c>
      <c r="X257" s="13"/>
    </row>
    <row r="258" spans="1:27" ht="22.5" customHeight="1">
      <c r="A258" s="9" t="s">
        <v>256</v>
      </c>
      <c r="B258" s="10">
        <f t="shared" si="20"/>
        <v>1</v>
      </c>
      <c r="C258" s="11">
        <f t="shared" si="21"/>
        <v>1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2" t="s">
        <v>3</v>
      </c>
      <c r="R258" s="13"/>
      <c r="S258" s="13"/>
      <c r="T258" s="13"/>
      <c r="U258" s="13"/>
      <c r="V258" s="13"/>
      <c r="W258" s="13"/>
      <c r="X258" s="13"/>
    </row>
    <row r="259" spans="1:27" ht="22.5" customHeight="1">
      <c r="A259" s="9" t="s">
        <v>257</v>
      </c>
      <c r="B259" s="10">
        <f t="shared" si="20"/>
        <v>1</v>
      </c>
      <c r="C259" s="11">
        <f t="shared" si="21"/>
        <v>1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2" t="s">
        <v>3</v>
      </c>
      <c r="R259" s="13"/>
      <c r="S259" s="13"/>
      <c r="T259" s="13"/>
      <c r="U259" s="13"/>
      <c r="V259" s="13"/>
      <c r="W259" s="13"/>
      <c r="X259" s="13"/>
    </row>
    <row r="260" spans="1:27" ht="22.5" customHeight="1">
      <c r="A260" s="9" t="s">
        <v>258</v>
      </c>
      <c r="B260" s="10">
        <f t="shared" si="20"/>
        <v>9</v>
      </c>
      <c r="C260" s="11">
        <f t="shared" si="21"/>
        <v>9</v>
      </c>
      <c r="D260" s="12" t="s">
        <v>3</v>
      </c>
      <c r="E260" s="13"/>
      <c r="F260" s="13"/>
      <c r="G260" s="12" t="s">
        <v>3</v>
      </c>
      <c r="H260" s="12" t="s">
        <v>3</v>
      </c>
      <c r="I260" s="12" t="s">
        <v>3</v>
      </c>
      <c r="J260" s="13"/>
      <c r="K260" s="13"/>
      <c r="L260" s="12" t="s">
        <v>3</v>
      </c>
      <c r="M260" s="12" t="s">
        <v>3</v>
      </c>
      <c r="N260" s="13"/>
      <c r="O260" s="13"/>
      <c r="P260" s="13"/>
      <c r="Q260" s="13"/>
      <c r="R260" s="12" t="s">
        <v>3</v>
      </c>
      <c r="S260" s="13"/>
      <c r="T260" s="13"/>
      <c r="U260" s="13"/>
      <c r="V260" s="12" t="s">
        <v>3</v>
      </c>
      <c r="W260" s="13"/>
      <c r="X260" s="13"/>
      <c r="Z260" s="12" t="s">
        <v>3</v>
      </c>
    </row>
    <row r="261" spans="1:27" ht="22.5" customHeight="1">
      <c r="A261" s="9" t="s">
        <v>259</v>
      </c>
      <c r="B261" s="10">
        <f t="shared" si="20"/>
        <v>4</v>
      </c>
      <c r="C261" s="11">
        <f t="shared" si="21"/>
        <v>4</v>
      </c>
      <c r="D261" s="12" t="s">
        <v>3</v>
      </c>
      <c r="E261" s="13"/>
      <c r="F261" s="13"/>
      <c r="G261" s="13"/>
      <c r="H261" s="13"/>
      <c r="I261" s="13"/>
      <c r="J261" s="13"/>
      <c r="K261" s="13"/>
      <c r="L261" s="12" t="s">
        <v>3</v>
      </c>
      <c r="M261" s="13"/>
      <c r="N261" s="13"/>
      <c r="O261" s="13"/>
      <c r="P261" s="12" t="s">
        <v>3</v>
      </c>
      <c r="Q261" s="13"/>
      <c r="R261" s="13"/>
      <c r="S261" s="13"/>
      <c r="T261" s="13"/>
      <c r="U261" s="13"/>
      <c r="V261" s="13"/>
      <c r="W261" s="13"/>
      <c r="X261" s="13"/>
      <c r="Z261" s="12" t="s">
        <v>3</v>
      </c>
    </row>
    <row r="262" spans="1:27" ht="22.5" customHeight="1">
      <c r="A262" s="9" t="s">
        <v>260</v>
      </c>
      <c r="B262" s="10">
        <f t="shared" si="20"/>
        <v>1</v>
      </c>
      <c r="C262" s="11">
        <f t="shared" si="21"/>
        <v>1</v>
      </c>
      <c r="D262" s="13"/>
      <c r="E262" s="13"/>
      <c r="F262" s="13"/>
      <c r="G262" s="13"/>
      <c r="H262" s="12" t="s">
        <v>3</v>
      </c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7" ht="22.5" customHeight="1">
      <c r="A263" s="9" t="s">
        <v>261</v>
      </c>
      <c r="B263" s="10">
        <f t="shared" si="20"/>
        <v>3</v>
      </c>
      <c r="C263" s="11">
        <f t="shared" si="21"/>
        <v>3</v>
      </c>
      <c r="D263" s="13"/>
      <c r="E263" s="12" t="s">
        <v>3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 t="s">
        <v>3</v>
      </c>
      <c r="R263" s="13"/>
      <c r="S263" s="13"/>
      <c r="T263" s="13"/>
      <c r="U263" s="13"/>
      <c r="V263" s="13"/>
      <c r="W263" s="13"/>
      <c r="X263" s="13"/>
      <c r="Z263" s="12" t="s">
        <v>3</v>
      </c>
    </row>
    <row r="264" spans="1:27" ht="22.5" customHeight="1">
      <c r="A264" s="9" t="s">
        <v>262</v>
      </c>
      <c r="B264" s="10">
        <f t="shared" si="20"/>
        <v>1</v>
      </c>
      <c r="C264" s="11">
        <f t="shared" si="21"/>
        <v>1</v>
      </c>
      <c r="D264" s="12" t="s">
        <v>3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7" ht="22.5" customHeight="1">
      <c r="A265" s="9" t="s">
        <v>263</v>
      </c>
      <c r="B265" s="10">
        <f t="shared" si="20"/>
        <v>1</v>
      </c>
      <c r="C265" s="11">
        <f t="shared" si="21"/>
        <v>1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2" t="s">
        <v>3</v>
      </c>
      <c r="X265" s="13"/>
    </row>
    <row r="266" spans="1:27" ht="22.5" customHeight="1">
      <c r="A266" s="9" t="s">
        <v>264</v>
      </c>
      <c r="B266" s="10">
        <f t="shared" si="20"/>
        <v>3</v>
      </c>
      <c r="C266" s="11">
        <f t="shared" si="21"/>
        <v>3</v>
      </c>
      <c r="D266" s="13"/>
      <c r="E266" s="13"/>
      <c r="F266" s="13"/>
      <c r="G266" s="13"/>
      <c r="H266" s="12" t="s">
        <v>3</v>
      </c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2" t="s">
        <v>3</v>
      </c>
      <c r="T266" s="13"/>
      <c r="U266" s="13"/>
      <c r="V266" s="13"/>
      <c r="W266" s="13"/>
      <c r="X266" s="13"/>
      <c r="Z266" s="12" t="s">
        <v>3</v>
      </c>
    </row>
    <row r="267" spans="1:27" ht="22.5" customHeight="1">
      <c r="A267" s="9" t="s">
        <v>265</v>
      </c>
      <c r="B267" s="10">
        <f t="shared" si="20"/>
        <v>1</v>
      </c>
      <c r="C267" s="11">
        <f t="shared" si="21"/>
        <v>1</v>
      </c>
      <c r="D267" s="13"/>
      <c r="E267" s="13"/>
      <c r="F267" s="13"/>
      <c r="G267" s="13"/>
      <c r="H267" s="13"/>
      <c r="I267" s="13"/>
      <c r="J267" s="13"/>
      <c r="K267" s="13"/>
      <c r="L267" s="12" t="s">
        <v>3</v>
      </c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7" ht="22.5" customHeight="1">
      <c r="A268" s="9" t="s">
        <v>266</v>
      </c>
      <c r="B268" s="10">
        <f t="shared" si="20"/>
        <v>5</v>
      </c>
      <c r="C268" s="11">
        <f t="shared" si="21"/>
        <v>5</v>
      </c>
      <c r="D268" s="13"/>
      <c r="E268" s="13"/>
      <c r="F268" s="13"/>
      <c r="G268" s="13"/>
      <c r="H268" s="12" t="s">
        <v>3</v>
      </c>
      <c r="I268" s="12" t="s">
        <v>3</v>
      </c>
      <c r="J268" s="13"/>
      <c r="K268" s="13"/>
      <c r="L268" s="13"/>
      <c r="M268" s="13"/>
      <c r="N268" s="13"/>
      <c r="O268" s="13"/>
      <c r="P268" s="12" t="s">
        <v>3</v>
      </c>
      <c r="Q268" s="13"/>
      <c r="R268" s="12" t="s">
        <v>3</v>
      </c>
      <c r="S268" s="13"/>
      <c r="T268" s="13"/>
      <c r="U268" s="13"/>
      <c r="V268" s="13"/>
      <c r="W268" s="13"/>
      <c r="X268" s="13"/>
      <c r="Z268" s="12" t="s">
        <v>3</v>
      </c>
    </row>
    <row r="269" spans="1:27" ht="22.5" customHeight="1">
      <c r="A269" s="9" t="s">
        <v>267</v>
      </c>
      <c r="B269" s="10">
        <f t="shared" si="20"/>
        <v>4</v>
      </c>
      <c r="C269" s="11">
        <f t="shared" si="21"/>
        <v>4</v>
      </c>
      <c r="D269" s="13"/>
      <c r="E269" s="13"/>
      <c r="F269" s="13"/>
      <c r="G269" s="13"/>
      <c r="H269" s="12" t="s">
        <v>3</v>
      </c>
      <c r="I269" s="13"/>
      <c r="J269" s="13"/>
      <c r="K269" s="13"/>
      <c r="L269" s="13"/>
      <c r="M269" s="13"/>
      <c r="N269" s="13"/>
      <c r="O269" s="13"/>
      <c r="P269" s="12" t="s">
        <v>3</v>
      </c>
      <c r="Q269" s="13"/>
      <c r="R269" s="12" t="s">
        <v>3</v>
      </c>
      <c r="S269" s="13"/>
      <c r="T269" s="13"/>
      <c r="U269" s="13"/>
      <c r="V269" s="13"/>
      <c r="W269" s="13"/>
      <c r="X269" s="13"/>
      <c r="Z269" s="12" t="s">
        <v>3</v>
      </c>
    </row>
    <row r="270" spans="1:27" ht="22.5" customHeight="1">
      <c r="A270" s="16" t="s">
        <v>268</v>
      </c>
      <c r="B270" s="10">
        <f t="shared" si="20"/>
        <v>8</v>
      </c>
      <c r="C270" s="11">
        <f t="shared" si="21"/>
        <v>8</v>
      </c>
      <c r="D270" s="12" t="s">
        <v>3</v>
      </c>
      <c r="E270" s="12" t="s">
        <v>3</v>
      </c>
      <c r="F270" s="13"/>
      <c r="G270" s="12" t="s">
        <v>3</v>
      </c>
      <c r="H270" s="13"/>
      <c r="I270" s="13"/>
      <c r="J270" s="13"/>
      <c r="K270" s="13"/>
      <c r="L270" s="12" t="s">
        <v>3</v>
      </c>
      <c r="M270" s="13"/>
      <c r="N270" s="13"/>
      <c r="O270" s="13"/>
      <c r="P270" s="13"/>
      <c r="Q270" s="12" t="s">
        <v>3</v>
      </c>
      <c r="R270" s="13"/>
      <c r="S270" s="13"/>
      <c r="T270" s="13"/>
      <c r="U270" s="13"/>
      <c r="V270" s="13"/>
      <c r="W270" s="13"/>
      <c r="X270" s="12" t="s">
        <v>3</v>
      </c>
      <c r="Z270" s="12" t="s">
        <v>3</v>
      </c>
      <c r="AA270" s="12" t="s">
        <v>3</v>
      </c>
    </row>
    <row r="271" spans="1:27" ht="22.5" customHeight="1">
      <c r="A271" s="14" t="s">
        <v>269</v>
      </c>
      <c r="B271" s="10">
        <f t="shared" si="20"/>
        <v>1</v>
      </c>
      <c r="C271" s="11">
        <f t="shared" si="21"/>
        <v>1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Z271" s="12" t="s">
        <v>3</v>
      </c>
    </row>
    <row r="272" spans="1:27" ht="22.5" customHeight="1">
      <c r="A272" s="14" t="s">
        <v>270</v>
      </c>
      <c r="B272" s="17">
        <v>1</v>
      </c>
      <c r="C272" s="7">
        <v>1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Z272" s="12" t="s">
        <v>3</v>
      </c>
    </row>
    <row r="273" spans="1:28" ht="22.5" customHeight="1">
      <c r="A273" s="14" t="s">
        <v>271</v>
      </c>
      <c r="B273" s="17">
        <v>1</v>
      </c>
      <c r="C273" s="7">
        <v>1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Z273" s="12" t="s">
        <v>3</v>
      </c>
    </row>
    <row r="274" spans="1:28" ht="22.5" customHeight="1">
      <c r="A274" s="14" t="s">
        <v>272</v>
      </c>
      <c r="B274" s="17">
        <v>1</v>
      </c>
      <c r="C274" s="7">
        <v>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Z274" s="12" t="s">
        <v>3</v>
      </c>
    </row>
    <row r="275" spans="1:28" ht="22.5" customHeight="1">
      <c r="A275" s="14" t="s">
        <v>273</v>
      </c>
      <c r="B275" s="17">
        <v>1</v>
      </c>
      <c r="C275" s="7">
        <v>1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Z275" s="12" t="s">
        <v>3</v>
      </c>
    </row>
    <row r="276" spans="1:28" ht="22.5" customHeight="1">
      <c r="A276" s="14" t="s">
        <v>274</v>
      </c>
      <c r="B276" s="17">
        <v>1</v>
      </c>
      <c r="C276" s="7">
        <v>1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Z276" s="12" t="s">
        <v>3</v>
      </c>
      <c r="AA276" s="12" t="s">
        <v>3</v>
      </c>
      <c r="AB276" s="12" t="s">
        <v>3</v>
      </c>
    </row>
    <row r="277" spans="1:28" ht="22.5" customHeight="1">
      <c r="A277" s="14" t="s">
        <v>275</v>
      </c>
      <c r="B277" s="17">
        <v>1</v>
      </c>
      <c r="C277" s="7">
        <v>1</v>
      </c>
      <c r="D277" s="12" t="s">
        <v>3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Z277" s="12" t="s">
        <v>3</v>
      </c>
      <c r="AA277" s="12" t="s">
        <v>3</v>
      </c>
      <c r="AB277" s="12" t="s">
        <v>3</v>
      </c>
    </row>
    <row r="278" spans="1:28" ht="22.5" customHeight="1">
      <c r="A278" s="14" t="s">
        <v>276</v>
      </c>
      <c r="B278" s="17">
        <v>1</v>
      </c>
      <c r="C278" s="7">
        <v>1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Z278" s="12" t="s">
        <v>3</v>
      </c>
    </row>
    <row r="279" spans="1:28" ht="22.5" customHeight="1">
      <c r="A279" s="14" t="s">
        <v>277</v>
      </c>
      <c r="B279" s="17">
        <v>1</v>
      </c>
      <c r="C279" s="7">
        <v>1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Z279" s="12" t="s">
        <v>3</v>
      </c>
    </row>
    <row r="280" spans="1:28" ht="22.5" customHeight="1">
      <c r="A280" s="14" t="s">
        <v>278</v>
      </c>
      <c r="B280" s="17">
        <v>1</v>
      </c>
      <c r="C280" s="7">
        <v>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Z280" s="15"/>
      <c r="AB280" s="12" t="s">
        <v>3</v>
      </c>
    </row>
    <row r="281" spans="1:28" ht="22.5" customHeight="1">
      <c r="A281" s="7" t="s">
        <v>279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2.5" customHeight="1">
      <c r="A282" s="14" t="s">
        <v>280</v>
      </c>
      <c r="B282" s="10">
        <f t="shared" ref="B282:B292" si="22">C282</f>
        <v>5</v>
      </c>
      <c r="C282" s="11">
        <f t="shared" ref="C282:C292" si="23">COUNTIF(D282:AB282,"X")</f>
        <v>5</v>
      </c>
      <c r="D282" s="12" t="s">
        <v>3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2" t="s">
        <v>3</v>
      </c>
      <c r="W282" s="13"/>
      <c r="X282" s="12" t="s">
        <v>3</v>
      </c>
      <c r="Z282" s="12" t="s">
        <v>3</v>
      </c>
      <c r="AB282" s="12" t="s">
        <v>3</v>
      </c>
    </row>
    <row r="283" spans="1:28" ht="22.5" customHeight="1">
      <c r="A283" s="14" t="s">
        <v>281</v>
      </c>
      <c r="B283" s="10">
        <f t="shared" si="22"/>
        <v>7</v>
      </c>
      <c r="C283" s="11">
        <f t="shared" si="23"/>
        <v>7</v>
      </c>
      <c r="D283" s="12" t="s">
        <v>3</v>
      </c>
      <c r="E283" s="15"/>
      <c r="F283" s="15"/>
      <c r="G283" s="15"/>
      <c r="H283" s="12" t="s">
        <v>3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2" t="s">
        <v>3</v>
      </c>
      <c r="W283" s="13"/>
      <c r="X283" s="12" t="s">
        <v>3</v>
      </c>
      <c r="Z283" s="12" t="s">
        <v>3</v>
      </c>
      <c r="AA283" s="12" t="s">
        <v>3</v>
      </c>
      <c r="AB283" s="12" t="s">
        <v>3</v>
      </c>
    </row>
    <row r="284" spans="1:28" ht="22.5" customHeight="1">
      <c r="A284" s="14" t="s">
        <v>282</v>
      </c>
      <c r="B284" s="10">
        <f t="shared" si="22"/>
        <v>8</v>
      </c>
      <c r="C284" s="11">
        <f t="shared" si="23"/>
        <v>8</v>
      </c>
      <c r="D284" s="12" t="s">
        <v>3</v>
      </c>
      <c r="E284" s="12" t="s">
        <v>3</v>
      </c>
      <c r="F284" s="15"/>
      <c r="G284" s="15"/>
      <c r="H284" s="12" t="s">
        <v>3</v>
      </c>
      <c r="I284" s="15"/>
      <c r="J284" s="15"/>
      <c r="K284" s="15"/>
      <c r="L284" s="12" t="s">
        <v>3</v>
      </c>
      <c r="M284" s="15"/>
      <c r="N284" s="15"/>
      <c r="O284" s="15"/>
      <c r="P284" s="15"/>
      <c r="Q284" s="15"/>
      <c r="R284" s="15"/>
      <c r="S284" s="15"/>
      <c r="T284" s="15"/>
      <c r="U284" s="15"/>
      <c r="V284" s="12" t="s">
        <v>3</v>
      </c>
      <c r="W284" s="13"/>
      <c r="X284" s="12" t="s">
        <v>3</v>
      </c>
      <c r="Z284" s="12" t="s">
        <v>3</v>
      </c>
      <c r="AB284" s="12" t="s">
        <v>3</v>
      </c>
    </row>
    <row r="285" spans="1:28" ht="22.5" customHeight="1">
      <c r="A285" s="14" t="s">
        <v>283</v>
      </c>
      <c r="B285" s="10">
        <f t="shared" si="22"/>
        <v>1</v>
      </c>
      <c r="C285" s="11">
        <f t="shared" si="23"/>
        <v>1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2" t="s">
        <v>3</v>
      </c>
    </row>
    <row r="286" spans="1:28" ht="22.5" customHeight="1">
      <c r="A286" s="14" t="s">
        <v>284</v>
      </c>
      <c r="B286" s="10">
        <f t="shared" si="22"/>
        <v>1</v>
      </c>
      <c r="C286" s="11">
        <f t="shared" si="23"/>
        <v>1</v>
      </c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Z286" s="12" t="s">
        <v>3</v>
      </c>
    </row>
    <row r="287" spans="1:28" ht="22.5" customHeight="1">
      <c r="A287" s="14" t="s">
        <v>285</v>
      </c>
      <c r="B287" s="10">
        <f t="shared" si="22"/>
        <v>1</v>
      </c>
      <c r="C287" s="11">
        <f t="shared" si="23"/>
        <v>1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Z287" s="12" t="s">
        <v>3</v>
      </c>
    </row>
    <row r="288" spans="1:28" ht="22.5" customHeight="1">
      <c r="A288" s="14" t="s">
        <v>286</v>
      </c>
      <c r="B288" s="10">
        <f t="shared" si="22"/>
        <v>1</v>
      </c>
      <c r="C288" s="11">
        <f t="shared" si="23"/>
        <v>1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Z288" s="12" t="s">
        <v>3</v>
      </c>
    </row>
    <row r="289" spans="1:28" ht="22.5" customHeight="1">
      <c r="A289" s="14" t="s">
        <v>287</v>
      </c>
      <c r="B289" s="10">
        <f t="shared" si="22"/>
        <v>1</v>
      </c>
      <c r="C289" s="11">
        <f t="shared" si="23"/>
        <v>1</v>
      </c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Z289" s="12" t="s">
        <v>3</v>
      </c>
    </row>
    <row r="290" spans="1:28" ht="22.5" customHeight="1">
      <c r="A290" s="14" t="s">
        <v>288</v>
      </c>
      <c r="B290" s="10">
        <f t="shared" si="22"/>
        <v>1</v>
      </c>
      <c r="C290" s="11">
        <f t="shared" si="23"/>
        <v>1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Z290" s="12" t="s">
        <v>3</v>
      </c>
    </row>
    <row r="291" spans="1:28" ht="22.5" customHeight="1">
      <c r="A291" s="14" t="s">
        <v>289</v>
      </c>
      <c r="B291" s="10">
        <f t="shared" si="22"/>
        <v>1</v>
      </c>
      <c r="C291" s="11">
        <f t="shared" si="23"/>
        <v>1</v>
      </c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Z291" s="15"/>
      <c r="AB291" s="12" t="s">
        <v>3</v>
      </c>
    </row>
    <row r="292" spans="1:28" ht="22.5" customHeight="1">
      <c r="A292" s="14" t="s">
        <v>290</v>
      </c>
      <c r="B292" s="10">
        <f t="shared" si="22"/>
        <v>2</v>
      </c>
      <c r="C292" s="11">
        <f t="shared" si="23"/>
        <v>2</v>
      </c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Z292" s="15"/>
      <c r="AA292" s="12" t="s">
        <v>3</v>
      </c>
      <c r="AB292" s="12" t="s">
        <v>3</v>
      </c>
    </row>
    <row r="293" spans="1:28" ht="44.25" customHeight="1">
      <c r="A293" s="18" t="s">
        <v>291</v>
      </c>
      <c r="B293" s="19"/>
      <c r="C293" s="19"/>
      <c r="D293" s="11">
        <f t="shared" ref="D293:AB293" si="24">COUNTIF(D3:D285,"X")</f>
        <v>98</v>
      </c>
      <c r="E293" s="11">
        <f t="shared" si="24"/>
        <v>76</v>
      </c>
      <c r="F293" s="11">
        <f t="shared" si="24"/>
        <v>17</v>
      </c>
      <c r="G293" s="11">
        <f t="shared" si="24"/>
        <v>74</v>
      </c>
      <c r="H293" s="11">
        <f t="shared" si="24"/>
        <v>70</v>
      </c>
      <c r="I293" s="11">
        <f t="shared" si="24"/>
        <v>22</v>
      </c>
      <c r="J293" s="11">
        <f t="shared" si="24"/>
        <v>22</v>
      </c>
      <c r="K293" s="11">
        <f t="shared" si="24"/>
        <v>19</v>
      </c>
      <c r="L293" s="11">
        <f t="shared" si="24"/>
        <v>63</v>
      </c>
      <c r="M293" s="11">
        <f t="shared" si="24"/>
        <v>49</v>
      </c>
      <c r="N293" s="11">
        <f t="shared" si="24"/>
        <v>38</v>
      </c>
      <c r="O293" s="11">
        <f t="shared" si="24"/>
        <v>49</v>
      </c>
      <c r="P293" s="11">
        <f t="shared" si="24"/>
        <v>24</v>
      </c>
      <c r="Q293" s="11">
        <f t="shared" si="24"/>
        <v>14</v>
      </c>
      <c r="R293" s="11">
        <f t="shared" si="24"/>
        <v>55</v>
      </c>
      <c r="S293" s="11">
        <f t="shared" si="24"/>
        <v>41</v>
      </c>
      <c r="T293" s="11">
        <f t="shared" si="24"/>
        <v>34</v>
      </c>
      <c r="U293" s="11">
        <f t="shared" si="24"/>
        <v>32</v>
      </c>
      <c r="V293" s="11">
        <f t="shared" si="24"/>
        <v>68</v>
      </c>
      <c r="W293" s="11">
        <f t="shared" si="24"/>
        <v>55</v>
      </c>
      <c r="X293" s="11">
        <f t="shared" si="24"/>
        <v>47</v>
      </c>
      <c r="Y293" s="11">
        <f t="shared" si="24"/>
        <v>54</v>
      </c>
      <c r="Z293" s="11">
        <f t="shared" si="24"/>
        <v>140</v>
      </c>
      <c r="AA293" s="11">
        <f t="shared" si="24"/>
        <v>74</v>
      </c>
      <c r="AB293" s="11">
        <f t="shared" si="24"/>
        <v>115</v>
      </c>
    </row>
    <row r="294" spans="1:28" ht="9" customHeight="1">
      <c r="A294" s="19"/>
      <c r="B294" s="19"/>
      <c r="C294" s="19"/>
      <c r="D294" s="11">
        <f t="shared" ref="D294:AB294" si="25">D293</f>
        <v>98</v>
      </c>
      <c r="E294" s="11">
        <f t="shared" si="25"/>
        <v>76</v>
      </c>
      <c r="F294" s="11">
        <f t="shared" si="25"/>
        <v>17</v>
      </c>
      <c r="G294" s="11">
        <f t="shared" si="25"/>
        <v>74</v>
      </c>
      <c r="H294" s="11">
        <f t="shared" si="25"/>
        <v>70</v>
      </c>
      <c r="I294" s="11">
        <f t="shared" si="25"/>
        <v>22</v>
      </c>
      <c r="J294" s="11">
        <f t="shared" si="25"/>
        <v>22</v>
      </c>
      <c r="K294" s="11">
        <f t="shared" si="25"/>
        <v>19</v>
      </c>
      <c r="L294" s="11">
        <f t="shared" si="25"/>
        <v>63</v>
      </c>
      <c r="M294" s="11">
        <f t="shared" si="25"/>
        <v>49</v>
      </c>
      <c r="N294" s="11">
        <f t="shared" si="25"/>
        <v>38</v>
      </c>
      <c r="O294" s="11">
        <f t="shared" si="25"/>
        <v>49</v>
      </c>
      <c r="P294" s="11">
        <f t="shared" si="25"/>
        <v>24</v>
      </c>
      <c r="Q294" s="11">
        <f t="shared" si="25"/>
        <v>14</v>
      </c>
      <c r="R294" s="11">
        <f t="shared" si="25"/>
        <v>55</v>
      </c>
      <c r="S294" s="11">
        <f t="shared" si="25"/>
        <v>41</v>
      </c>
      <c r="T294" s="11">
        <f t="shared" si="25"/>
        <v>34</v>
      </c>
      <c r="U294" s="11">
        <f t="shared" si="25"/>
        <v>32</v>
      </c>
      <c r="V294" s="11">
        <f t="shared" si="25"/>
        <v>68</v>
      </c>
      <c r="W294" s="11">
        <f t="shared" si="25"/>
        <v>55</v>
      </c>
      <c r="X294" s="11">
        <f t="shared" si="25"/>
        <v>47</v>
      </c>
      <c r="Y294" s="11">
        <f t="shared" si="25"/>
        <v>54</v>
      </c>
      <c r="Z294" s="11">
        <f t="shared" si="25"/>
        <v>140</v>
      </c>
      <c r="AA294" s="11">
        <f t="shared" si="25"/>
        <v>74</v>
      </c>
      <c r="AB294" s="11">
        <f t="shared" si="25"/>
        <v>115</v>
      </c>
    </row>
  </sheetData>
  <mergeCells count="1">
    <mergeCell ref="A293:C294"/>
  </mergeCells>
  <conditionalFormatting sqref="A294:AB294">
    <cfRule type="cellIs" dxfId="185" priority="1" operator="lessThan">
      <formula>20</formula>
    </cfRule>
  </conditionalFormatting>
  <conditionalFormatting sqref="B1:B293">
    <cfRule type="cellIs" dxfId="184" priority="2" operator="greaterThan">
      <formula>6</formula>
    </cfRule>
  </conditionalFormatting>
  <conditionalFormatting sqref="D4:D284">
    <cfRule type="cellIs" dxfId="183" priority="3" operator="equal">
      <formula>"X"</formula>
    </cfRule>
  </conditionalFormatting>
  <conditionalFormatting sqref="E284">
    <cfRule type="cellIs" dxfId="182" priority="4" operator="equal">
      <formula>"X"</formula>
    </cfRule>
  </conditionalFormatting>
  <conditionalFormatting sqref="H283:H284">
    <cfRule type="cellIs" dxfId="181" priority="5" operator="equal">
      <formula>"X"</formula>
    </cfRule>
  </conditionalFormatting>
  <conditionalFormatting sqref="L284">
    <cfRule type="cellIs" dxfId="180" priority="6" operator="equal">
      <formula>"X"</formula>
    </cfRule>
  </conditionalFormatting>
  <conditionalFormatting sqref="E4:Q281">
    <cfRule type="cellIs" dxfId="179" priority="7" operator="equal">
      <formula>"X"</formula>
    </cfRule>
  </conditionalFormatting>
  <conditionalFormatting sqref="R17:R22">
    <cfRule type="cellIs" dxfId="178" priority="8" operator="equal">
      <formula>"X"</formula>
    </cfRule>
  </conditionalFormatting>
  <conditionalFormatting sqref="R4:S7">
    <cfRule type="cellIs" dxfId="177" priority="9" operator="equal">
      <formula>"X"</formula>
    </cfRule>
  </conditionalFormatting>
  <conditionalFormatting sqref="R171:S194">
    <cfRule type="cellIs" dxfId="176" priority="10" operator="equal">
      <formula>"X"</formula>
    </cfRule>
  </conditionalFormatting>
  <conditionalFormatting sqref="R115:U118">
    <cfRule type="cellIs" dxfId="175" priority="11" operator="equal">
      <formula>"X"</formula>
    </cfRule>
  </conditionalFormatting>
  <conditionalFormatting sqref="R204:V217">
    <cfRule type="cellIs" dxfId="174" priority="12" operator="equal">
      <formula>"X"</formula>
    </cfRule>
  </conditionalFormatting>
  <conditionalFormatting sqref="T4:W9">
    <cfRule type="cellIs" dxfId="173" priority="13" operator="equal">
      <formula>"X"</formula>
    </cfRule>
  </conditionalFormatting>
  <conditionalFormatting sqref="S17:W23">
    <cfRule type="cellIs" dxfId="172" priority="14" operator="equal">
      <formula>"X"</formula>
    </cfRule>
  </conditionalFormatting>
  <conditionalFormatting sqref="R124:W161">
    <cfRule type="cellIs" dxfId="171" priority="15" operator="equal">
      <formula>"X"</formula>
    </cfRule>
  </conditionalFormatting>
  <conditionalFormatting sqref="R222:W232">
    <cfRule type="cellIs" dxfId="170" priority="16" operator="equal">
      <formula>"X"</formula>
    </cfRule>
  </conditionalFormatting>
  <conditionalFormatting sqref="V282:W284">
    <cfRule type="cellIs" dxfId="169" priority="17" operator="equal">
      <formula>"X"</formula>
    </cfRule>
  </conditionalFormatting>
  <conditionalFormatting sqref="X4:X11">
    <cfRule type="cellIs" dxfId="168" priority="18" operator="equal">
      <formula>"X"</formula>
    </cfRule>
  </conditionalFormatting>
  <conditionalFormatting sqref="X18:X23">
    <cfRule type="cellIs" dxfId="167" priority="19" operator="equal">
      <formula>"X"</formula>
    </cfRule>
  </conditionalFormatting>
  <conditionalFormatting sqref="R28:X82">
    <cfRule type="cellIs" dxfId="166" priority="20" operator="equal">
      <formula>"X"</formula>
    </cfRule>
  </conditionalFormatting>
  <conditionalFormatting sqref="R87:X105">
    <cfRule type="cellIs" dxfId="165" priority="21" operator="equal">
      <formula>"X"</formula>
    </cfRule>
  </conditionalFormatting>
  <conditionalFormatting sqref="R107:X113">
    <cfRule type="cellIs" dxfId="164" priority="22" operator="equal">
      <formula>"X"</formula>
    </cfRule>
  </conditionalFormatting>
  <conditionalFormatting sqref="V115:X119">
    <cfRule type="cellIs" dxfId="163" priority="23" operator="equal">
      <formula>"X"</formula>
    </cfRule>
  </conditionalFormatting>
  <conditionalFormatting sqref="X124:X163">
    <cfRule type="cellIs" dxfId="162" priority="24" operator="equal">
      <formula>"X"</formula>
    </cfRule>
  </conditionalFormatting>
  <conditionalFormatting sqref="T171:X195">
    <cfRule type="cellIs" dxfId="161" priority="25" operator="equal">
      <formula>"X"</formula>
    </cfRule>
  </conditionalFormatting>
  <conditionalFormatting sqref="W204:X219">
    <cfRule type="cellIs" dxfId="160" priority="26" operator="equal">
      <formula>"X"</formula>
    </cfRule>
  </conditionalFormatting>
  <conditionalFormatting sqref="X222:X233">
    <cfRule type="cellIs" dxfId="159" priority="27" operator="equal">
      <formula>"X"</formula>
    </cfRule>
  </conditionalFormatting>
  <conditionalFormatting sqref="R244:X270">
    <cfRule type="cellIs" dxfId="158" priority="28" operator="equal">
      <formula>"X"</formula>
    </cfRule>
  </conditionalFormatting>
  <conditionalFormatting sqref="X282:X285">
    <cfRule type="cellIs" dxfId="157" priority="29" operator="equal">
      <formula>"X"</formula>
    </cfRule>
  </conditionalFormatting>
  <conditionalFormatting sqref="Y6">
    <cfRule type="cellIs" dxfId="156" priority="30" operator="equal">
      <formula>"X"</formula>
    </cfRule>
  </conditionalFormatting>
  <conditionalFormatting sqref="Y12:Y13">
    <cfRule type="cellIs" dxfId="155" priority="31" operator="equal">
      <formula>"X"</formula>
    </cfRule>
  </conditionalFormatting>
  <conditionalFormatting sqref="Y17">
    <cfRule type="cellIs" dxfId="154" priority="32" operator="equal">
      <formula>"X"</formula>
    </cfRule>
  </conditionalFormatting>
  <conditionalFormatting sqref="Y23:Y24">
    <cfRule type="cellIs" dxfId="153" priority="33" operator="equal">
      <formula>"X"</formula>
    </cfRule>
  </conditionalFormatting>
  <conditionalFormatting sqref="Y29:Y34">
    <cfRule type="cellIs" dxfId="152" priority="34" operator="equal">
      <formula>"X"</formula>
    </cfRule>
  </conditionalFormatting>
  <conditionalFormatting sqref="Y52:Y53">
    <cfRule type="cellIs" dxfId="151" priority="35" operator="equal">
      <formula>"X"</formula>
    </cfRule>
  </conditionalFormatting>
  <conditionalFormatting sqref="Y57">
    <cfRule type="cellIs" dxfId="150" priority="36" operator="equal">
      <formula>"X"</formula>
    </cfRule>
  </conditionalFormatting>
  <conditionalFormatting sqref="Y61:Y63">
    <cfRule type="cellIs" dxfId="149" priority="37" operator="equal">
      <formula>"X"</formula>
    </cfRule>
  </conditionalFormatting>
  <conditionalFormatting sqref="Y65">
    <cfRule type="cellIs" dxfId="148" priority="38" operator="equal">
      <formula>"X"</formula>
    </cfRule>
  </conditionalFormatting>
  <conditionalFormatting sqref="Y83">
    <cfRule type="cellIs" dxfId="147" priority="39" operator="equal">
      <formula>"X"</formula>
    </cfRule>
  </conditionalFormatting>
  <conditionalFormatting sqref="Y88:Y94">
    <cfRule type="cellIs" dxfId="146" priority="40" operator="equal">
      <formula>"X"</formula>
    </cfRule>
  </conditionalFormatting>
  <conditionalFormatting sqref="Y101:Y104">
    <cfRule type="cellIs" dxfId="145" priority="41" operator="equal">
      <formula>"X"</formula>
    </cfRule>
  </conditionalFormatting>
  <conditionalFormatting sqref="Y128:Y130">
    <cfRule type="cellIs" dxfId="144" priority="42" operator="equal">
      <formula>"X"</formula>
    </cfRule>
  </conditionalFormatting>
  <conditionalFormatting sqref="Y156">
    <cfRule type="cellIs" dxfId="143" priority="43" operator="equal">
      <formula>"X"</formula>
    </cfRule>
  </conditionalFormatting>
  <conditionalFormatting sqref="Y164:Y166">
    <cfRule type="cellIs" dxfId="142" priority="44" operator="equal">
      <formula>"X"</formula>
    </cfRule>
  </conditionalFormatting>
  <conditionalFormatting sqref="Y175">
    <cfRule type="cellIs" dxfId="141" priority="45" operator="equal">
      <formula>"X"</formula>
    </cfRule>
  </conditionalFormatting>
  <conditionalFormatting sqref="Y181">
    <cfRule type="cellIs" dxfId="140" priority="46" operator="equal">
      <formula>"X"</formula>
    </cfRule>
  </conditionalFormatting>
  <conditionalFormatting sqref="Y188:Y189">
    <cfRule type="cellIs" dxfId="139" priority="47" operator="equal">
      <formula>"X"</formula>
    </cfRule>
  </conditionalFormatting>
  <conditionalFormatting sqref="Y196">
    <cfRule type="cellIs" dxfId="138" priority="48" operator="equal">
      <formula>"X"</formula>
    </cfRule>
  </conditionalFormatting>
  <conditionalFormatting sqref="Y206">
    <cfRule type="cellIs" dxfId="137" priority="49" operator="equal">
      <formula>"X"</formula>
    </cfRule>
  </conditionalFormatting>
  <conditionalFormatting sqref="Y217:Y218">
    <cfRule type="cellIs" dxfId="136" priority="50" operator="equal">
      <formula>"X"</formula>
    </cfRule>
  </conditionalFormatting>
  <conditionalFormatting sqref="Y222">
    <cfRule type="cellIs" dxfId="135" priority="51" operator="equal">
      <formula>"X"</formula>
    </cfRule>
  </conditionalFormatting>
  <conditionalFormatting sqref="Y225">
    <cfRule type="cellIs" dxfId="134" priority="52" operator="equal">
      <formula>"X"</formula>
    </cfRule>
  </conditionalFormatting>
  <conditionalFormatting sqref="Y248">
    <cfRule type="cellIs" dxfId="133" priority="53" operator="equal">
      <formula>"X"</formula>
    </cfRule>
  </conditionalFormatting>
  <conditionalFormatting sqref="Z6:Z8">
    <cfRule type="cellIs" dxfId="132" priority="54" operator="equal">
      <formula>"X"</formula>
    </cfRule>
  </conditionalFormatting>
  <conditionalFormatting sqref="Z10:Z12">
    <cfRule type="cellIs" dxfId="131" priority="55" operator="equal">
      <formula>"X"</formula>
    </cfRule>
  </conditionalFormatting>
  <conditionalFormatting sqref="Z20:Z21">
    <cfRule type="cellIs" dxfId="130" priority="56" operator="equal">
      <formula>"X"</formula>
    </cfRule>
  </conditionalFormatting>
  <conditionalFormatting sqref="Z23">
    <cfRule type="cellIs" dxfId="129" priority="57" operator="equal">
      <formula>"X"</formula>
    </cfRule>
  </conditionalFormatting>
  <conditionalFormatting sqref="Z25">
    <cfRule type="cellIs" dxfId="128" priority="58" operator="equal">
      <formula>"X"</formula>
    </cfRule>
  </conditionalFormatting>
  <conditionalFormatting sqref="Z28:Z40">
    <cfRule type="cellIs" dxfId="127" priority="59" operator="equal">
      <formula>"X"</formula>
    </cfRule>
  </conditionalFormatting>
  <conditionalFormatting sqref="Z47">
    <cfRule type="cellIs" dxfId="126" priority="60" operator="equal">
      <formula>"X"</formula>
    </cfRule>
  </conditionalFormatting>
  <conditionalFormatting sqref="Z49:Z52">
    <cfRule type="cellIs" dxfId="125" priority="61" operator="equal">
      <formula>"X"</formula>
    </cfRule>
  </conditionalFormatting>
  <conditionalFormatting sqref="Z61:Z68">
    <cfRule type="cellIs" dxfId="124" priority="62" operator="equal">
      <formula>"X"</formula>
    </cfRule>
  </conditionalFormatting>
  <conditionalFormatting sqref="Z74:Z79">
    <cfRule type="cellIs" dxfId="123" priority="63" operator="equal">
      <formula>"X"</formula>
    </cfRule>
  </conditionalFormatting>
  <conditionalFormatting sqref="Z84">
    <cfRule type="cellIs" dxfId="122" priority="64" operator="equal">
      <formula>"X"</formula>
    </cfRule>
  </conditionalFormatting>
  <conditionalFormatting sqref="Z87">
    <cfRule type="cellIs" dxfId="121" priority="65" operator="equal">
      <formula>"X"</formula>
    </cfRule>
  </conditionalFormatting>
  <conditionalFormatting sqref="Z100:Z103">
    <cfRule type="cellIs" dxfId="120" priority="66" operator="equal">
      <formula>"X"</formula>
    </cfRule>
  </conditionalFormatting>
  <conditionalFormatting sqref="Z119:Z122">
    <cfRule type="cellIs" dxfId="119" priority="67" operator="equal">
      <formula>"X"</formula>
    </cfRule>
  </conditionalFormatting>
  <conditionalFormatting sqref="Z124:Z126">
    <cfRule type="cellIs" dxfId="118" priority="68" operator="equal">
      <formula>"X"</formula>
    </cfRule>
  </conditionalFormatting>
  <conditionalFormatting sqref="Z128:Z129">
    <cfRule type="cellIs" dxfId="117" priority="69" operator="equal">
      <formula>"X"</formula>
    </cfRule>
  </conditionalFormatting>
  <conditionalFormatting sqref="Z136:Z137">
    <cfRule type="cellIs" dxfId="116" priority="70" operator="equal">
      <formula>"X"</formula>
    </cfRule>
  </conditionalFormatting>
  <conditionalFormatting sqref="Z141">
    <cfRule type="cellIs" dxfId="115" priority="71" operator="equal">
      <formula>"X"</formula>
    </cfRule>
  </conditionalFormatting>
  <conditionalFormatting sqref="Y143:Z144">
    <cfRule type="cellIs" dxfId="114" priority="72" operator="equal">
      <formula>"X"</formula>
    </cfRule>
  </conditionalFormatting>
  <conditionalFormatting sqref="Z146:Z147">
    <cfRule type="cellIs" dxfId="113" priority="73" operator="equal">
      <formula>"X"</formula>
    </cfRule>
  </conditionalFormatting>
  <conditionalFormatting sqref="Z149:Z152">
    <cfRule type="cellIs" dxfId="112" priority="74" operator="equal">
      <formula>"X"</formula>
    </cfRule>
  </conditionalFormatting>
  <conditionalFormatting sqref="Z155:Z157">
    <cfRule type="cellIs" dxfId="111" priority="75" operator="equal">
      <formula>"X"</formula>
    </cfRule>
  </conditionalFormatting>
  <conditionalFormatting sqref="Z165">
    <cfRule type="cellIs" dxfId="110" priority="76" operator="equal">
      <formula>"X"</formula>
    </cfRule>
  </conditionalFormatting>
  <conditionalFormatting sqref="Y171:Z173">
    <cfRule type="cellIs" dxfId="109" priority="77" operator="equal">
      <formula>"X"</formula>
    </cfRule>
  </conditionalFormatting>
  <conditionalFormatting sqref="Z175:Z184">
    <cfRule type="cellIs" dxfId="108" priority="78" operator="equal">
      <formula>"X"</formula>
    </cfRule>
  </conditionalFormatting>
  <conditionalFormatting sqref="Z189:Z195">
    <cfRule type="cellIs" dxfId="107" priority="79" operator="equal">
      <formula>"X"</formula>
    </cfRule>
  </conditionalFormatting>
  <conditionalFormatting sqref="Z197:Z199">
    <cfRule type="cellIs" dxfId="106" priority="80" operator="equal">
      <formula>"X"</formula>
    </cfRule>
  </conditionalFormatting>
  <conditionalFormatting sqref="Y204:Z204">
    <cfRule type="cellIs" dxfId="105" priority="81" operator="equal">
      <formula>"X"</formula>
    </cfRule>
  </conditionalFormatting>
  <conditionalFormatting sqref="Z206:Z207">
    <cfRule type="cellIs" dxfId="104" priority="82" operator="equal">
      <formula>"X"</formula>
    </cfRule>
  </conditionalFormatting>
  <conditionalFormatting sqref="Z209">
    <cfRule type="cellIs" dxfId="103" priority="83" operator="equal">
      <formula>"X"</formula>
    </cfRule>
  </conditionalFormatting>
  <conditionalFormatting sqref="Z211:Z213">
    <cfRule type="cellIs" dxfId="102" priority="84" operator="equal">
      <formula>"X"</formula>
    </cfRule>
  </conditionalFormatting>
  <conditionalFormatting sqref="Z216:Z218">
    <cfRule type="cellIs" dxfId="101" priority="85" operator="equal">
      <formula>"X"</formula>
    </cfRule>
  </conditionalFormatting>
  <conditionalFormatting sqref="Z228">
    <cfRule type="cellIs" dxfId="100" priority="86" operator="equal">
      <formula>"X"</formula>
    </cfRule>
  </conditionalFormatting>
  <conditionalFormatting sqref="Z234:Z237">
    <cfRule type="cellIs" dxfId="99" priority="87" operator="equal">
      <formula>"X"</formula>
    </cfRule>
  </conditionalFormatting>
  <conditionalFormatting sqref="Z251:Z252">
    <cfRule type="cellIs" dxfId="98" priority="88" operator="equal">
      <formula>"X"</formula>
    </cfRule>
  </conditionalFormatting>
  <conditionalFormatting sqref="Z260:Z261">
    <cfRule type="cellIs" dxfId="97" priority="89" operator="equal">
      <formula>"X"</formula>
    </cfRule>
  </conditionalFormatting>
  <conditionalFormatting sqref="Z263">
    <cfRule type="cellIs" dxfId="96" priority="90" operator="equal">
      <formula>"X"</formula>
    </cfRule>
  </conditionalFormatting>
  <conditionalFormatting sqref="Z266">
    <cfRule type="cellIs" dxfId="95" priority="91" operator="equal">
      <formula>"X"</formula>
    </cfRule>
  </conditionalFormatting>
  <conditionalFormatting sqref="Z268:Z279">
    <cfRule type="cellIs" dxfId="94" priority="92" operator="equal">
      <formula>"X"</formula>
    </cfRule>
  </conditionalFormatting>
  <conditionalFormatting sqref="Z282:Z284">
    <cfRule type="cellIs" dxfId="93" priority="93" operator="equal">
      <formula>"X"</formula>
    </cfRule>
  </conditionalFormatting>
  <conditionalFormatting sqref="Z286:Z290">
    <cfRule type="cellIs" dxfId="92" priority="94" operator="equal">
      <formula>"X"</formula>
    </cfRule>
  </conditionalFormatting>
  <conditionalFormatting sqref="AA6">
    <cfRule type="cellIs" dxfId="91" priority="95" operator="equal">
      <formula>"X"</formula>
    </cfRule>
  </conditionalFormatting>
  <conditionalFormatting sqref="AA10:AA11">
    <cfRule type="cellIs" dxfId="90" priority="96" operator="equal">
      <formula>"X"</formula>
    </cfRule>
  </conditionalFormatting>
  <conditionalFormatting sqref="Z17:AA18">
    <cfRule type="cellIs" dxfId="89" priority="97" operator="equal">
      <formula>"X"</formula>
    </cfRule>
  </conditionalFormatting>
  <conditionalFormatting sqref="AA26">
    <cfRule type="cellIs" dxfId="88" priority="98" operator="equal">
      <formula>"X"</formula>
    </cfRule>
  </conditionalFormatting>
  <conditionalFormatting sqref="AA28:AA34">
    <cfRule type="cellIs" dxfId="87" priority="99" operator="equal">
      <formula>"X"</formula>
    </cfRule>
  </conditionalFormatting>
  <conditionalFormatting sqref="AA57">
    <cfRule type="cellIs" dxfId="86" priority="100" operator="equal">
      <formula>"X"</formula>
    </cfRule>
  </conditionalFormatting>
  <conditionalFormatting sqref="AA73:AA75">
    <cfRule type="cellIs" dxfId="85" priority="101" operator="equal">
      <formula>"X"</formula>
    </cfRule>
  </conditionalFormatting>
  <conditionalFormatting sqref="AA83">
    <cfRule type="cellIs" dxfId="84" priority="102" operator="equal">
      <formula>"X"</formula>
    </cfRule>
  </conditionalFormatting>
  <conditionalFormatting sqref="AA85">
    <cfRule type="cellIs" dxfId="83" priority="103" operator="equal">
      <formula>"X"</formula>
    </cfRule>
  </conditionalFormatting>
  <conditionalFormatting sqref="AA100:AA101">
    <cfRule type="cellIs" dxfId="82" priority="104" operator="equal">
      <formula>"X"</formula>
    </cfRule>
  </conditionalFormatting>
  <conditionalFormatting sqref="AA120">
    <cfRule type="cellIs" dxfId="81" priority="105" operator="equal">
      <formula>"X"</formula>
    </cfRule>
  </conditionalFormatting>
  <conditionalFormatting sqref="AA129:AA130">
    <cfRule type="cellIs" dxfId="80" priority="106" operator="equal">
      <formula>"X"</formula>
    </cfRule>
  </conditionalFormatting>
  <conditionalFormatting sqref="AA134:AA136">
    <cfRule type="cellIs" dxfId="79" priority="107" operator="equal">
      <formula>"X"</formula>
    </cfRule>
  </conditionalFormatting>
  <conditionalFormatting sqref="AA167:AA168">
    <cfRule type="cellIs" dxfId="78" priority="108" operator="equal">
      <formula>"X"</formula>
    </cfRule>
  </conditionalFormatting>
  <conditionalFormatting sqref="AA171">
    <cfRule type="cellIs" dxfId="77" priority="109" operator="equal">
      <formula>"X"</formula>
    </cfRule>
  </conditionalFormatting>
  <conditionalFormatting sqref="AA173">
    <cfRule type="cellIs" dxfId="76" priority="110" operator="equal">
      <formula>"X"</formula>
    </cfRule>
  </conditionalFormatting>
  <conditionalFormatting sqref="AA177">
    <cfRule type="cellIs" dxfId="75" priority="111" operator="equal">
      <formula>"X"</formula>
    </cfRule>
  </conditionalFormatting>
  <conditionalFormatting sqref="AA182:AA184">
    <cfRule type="cellIs" dxfId="74" priority="112" operator="equal">
      <formula>"X"</formula>
    </cfRule>
  </conditionalFormatting>
  <conditionalFormatting sqref="Z186:AA186">
    <cfRule type="cellIs" dxfId="73" priority="113" operator="equal">
      <formula>"X"</formula>
    </cfRule>
  </conditionalFormatting>
  <conditionalFormatting sqref="AA191">
    <cfRule type="cellIs" dxfId="72" priority="114" operator="equal">
      <formula>"X"</formula>
    </cfRule>
  </conditionalFormatting>
  <conditionalFormatting sqref="AA194">
    <cfRule type="cellIs" dxfId="71" priority="115" operator="equal">
      <formula>"X"</formula>
    </cfRule>
  </conditionalFormatting>
  <conditionalFormatting sqref="AA200">
    <cfRule type="cellIs" dxfId="70" priority="116" operator="equal">
      <formula>"X"</formula>
    </cfRule>
  </conditionalFormatting>
  <conditionalFormatting sqref="AA205:AA207">
    <cfRule type="cellIs" dxfId="69" priority="117" operator="equal">
      <formula>"X"</formula>
    </cfRule>
  </conditionalFormatting>
  <conditionalFormatting sqref="AA209:AA211">
    <cfRule type="cellIs" dxfId="68" priority="118" operator="equal">
      <formula>"X"</formula>
    </cfRule>
  </conditionalFormatting>
  <conditionalFormatting sqref="AA215">
    <cfRule type="cellIs" dxfId="67" priority="119" operator="equal">
      <formula>"X"</formula>
    </cfRule>
  </conditionalFormatting>
  <conditionalFormatting sqref="AA220">
    <cfRule type="cellIs" dxfId="66" priority="120" operator="equal">
      <formula>"X"</formula>
    </cfRule>
  </conditionalFormatting>
  <conditionalFormatting sqref="AA228:AA229">
    <cfRule type="cellIs" dxfId="65" priority="121" operator="equal">
      <formula>"X"</formula>
    </cfRule>
  </conditionalFormatting>
  <conditionalFormatting sqref="AA238:AA239">
    <cfRule type="cellIs" dxfId="64" priority="122" operator="equal">
      <formula>"X"</formula>
    </cfRule>
  </conditionalFormatting>
  <conditionalFormatting sqref="AA250">
    <cfRule type="cellIs" dxfId="63" priority="123" operator="equal">
      <formula>"X"</formula>
    </cfRule>
  </conditionalFormatting>
  <conditionalFormatting sqref="AA270">
    <cfRule type="cellIs" dxfId="62" priority="124" operator="equal">
      <formula>"X"</formula>
    </cfRule>
  </conditionalFormatting>
  <conditionalFormatting sqref="AA283">
    <cfRule type="cellIs" dxfId="61" priority="125" operator="equal">
      <formula>"X"</formula>
    </cfRule>
  </conditionalFormatting>
  <conditionalFormatting sqref="AA292">
    <cfRule type="cellIs" dxfId="60" priority="126" operator="equal">
      <formula>"X"</formula>
    </cfRule>
  </conditionalFormatting>
  <conditionalFormatting sqref="Y4:AB4">
    <cfRule type="cellIs" dxfId="59" priority="127" operator="equal">
      <formula>"X"</formula>
    </cfRule>
  </conditionalFormatting>
  <conditionalFormatting sqref="AB6:AB7">
    <cfRule type="cellIs" dxfId="58" priority="128" operator="equal">
      <formula>"X"</formula>
    </cfRule>
  </conditionalFormatting>
  <conditionalFormatting sqref="AB9:AB15">
    <cfRule type="cellIs" dxfId="57" priority="129" operator="equal">
      <formula>"X"</formula>
    </cfRule>
  </conditionalFormatting>
  <conditionalFormatting sqref="AB18">
    <cfRule type="cellIs" dxfId="56" priority="130" operator="equal">
      <formula>"X"</formula>
    </cfRule>
  </conditionalFormatting>
  <conditionalFormatting sqref="AA21:AB21">
    <cfRule type="cellIs" dxfId="55" priority="131" operator="equal">
      <formula>"X"</formula>
    </cfRule>
  </conditionalFormatting>
  <conditionalFormatting sqref="AB29:AB34">
    <cfRule type="cellIs" dxfId="54" priority="132" operator="equal">
      <formula>"X"</formula>
    </cfRule>
  </conditionalFormatting>
  <conditionalFormatting sqref="AB52">
    <cfRule type="cellIs" dxfId="53" priority="133" operator="equal">
      <formula>"X"</formula>
    </cfRule>
  </conditionalFormatting>
  <conditionalFormatting sqref="AB61:AB63">
    <cfRule type="cellIs" dxfId="52" priority="134" operator="equal">
      <formula>"X"</formula>
    </cfRule>
  </conditionalFormatting>
  <conditionalFormatting sqref="AB65:AB66">
    <cfRule type="cellIs" dxfId="51" priority="135" operator="equal">
      <formula>"X"</formula>
    </cfRule>
  </conditionalFormatting>
  <conditionalFormatting sqref="AB68:AB69">
    <cfRule type="cellIs" dxfId="50" priority="136" operator="equal">
      <formula>"X"</formula>
    </cfRule>
  </conditionalFormatting>
  <conditionalFormatting sqref="AB74">
    <cfRule type="cellIs" dxfId="49" priority="137" operator="equal">
      <formula>"X"</formula>
    </cfRule>
  </conditionalFormatting>
  <conditionalFormatting sqref="AA78:AB78">
    <cfRule type="cellIs" dxfId="48" priority="138" operator="equal">
      <formula>"X"</formula>
    </cfRule>
  </conditionalFormatting>
  <conditionalFormatting sqref="AB87:AB90">
    <cfRule type="cellIs" dxfId="47" priority="139" operator="equal">
      <formula>"X"</formula>
    </cfRule>
  </conditionalFormatting>
  <conditionalFormatting sqref="AB92:AB95">
    <cfRule type="cellIs" dxfId="46" priority="140" operator="equal">
      <formula>"X"</formula>
    </cfRule>
  </conditionalFormatting>
  <conditionalFormatting sqref="AB97">
    <cfRule type="cellIs" dxfId="45" priority="141" operator="equal">
      <formula>"X"</formula>
    </cfRule>
  </conditionalFormatting>
  <conditionalFormatting sqref="AB99">
    <cfRule type="cellIs" dxfId="44" priority="142" operator="equal">
      <formula>"X"</formula>
    </cfRule>
  </conditionalFormatting>
  <conditionalFormatting sqref="AB101:AB102">
    <cfRule type="cellIs" dxfId="43" priority="143" operator="equal">
      <formula>"X"</formula>
    </cfRule>
  </conditionalFormatting>
  <conditionalFormatting sqref="AB107">
    <cfRule type="cellIs" dxfId="42" priority="144" operator="equal">
      <formula>"X"</formula>
    </cfRule>
  </conditionalFormatting>
  <conditionalFormatting sqref="AB109:AB110">
    <cfRule type="cellIs" dxfId="41" priority="145" operator="equal">
      <formula>"X"</formula>
    </cfRule>
  </conditionalFormatting>
  <conditionalFormatting sqref="AB112:AB113">
    <cfRule type="cellIs" dxfId="40" priority="146" operator="equal">
      <formula>"X"</formula>
    </cfRule>
  </conditionalFormatting>
  <conditionalFormatting sqref="Z115:AB115">
    <cfRule type="cellIs" dxfId="39" priority="147" operator="equal">
      <formula>"X"</formula>
    </cfRule>
  </conditionalFormatting>
  <conditionalFormatting sqref="AB119:AB120">
    <cfRule type="cellIs" dxfId="38" priority="148" operator="equal">
      <formula>"X"</formula>
    </cfRule>
  </conditionalFormatting>
  <conditionalFormatting sqref="AB124:AB125">
    <cfRule type="cellIs" dxfId="37" priority="149" operator="equal">
      <formula>"X"</formula>
    </cfRule>
  </conditionalFormatting>
  <conditionalFormatting sqref="AB128:AB129">
    <cfRule type="cellIs" dxfId="36" priority="150" operator="equal">
      <formula>"X"</formula>
    </cfRule>
  </conditionalFormatting>
  <conditionalFormatting sqref="AB135:AB137">
    <cfRule type="cellIs" dxfId="35" priority="151" operator="equal">
      <formula>"X"</formula>
    </cfRule>
  </conditionalFormatting>
  <conditionalFormatting sqref="AA140:AB141">
    <cfRule type="cellIs" dxfId="34" priority="152" operator="equal">
      <formula>"X"</formula>
    </cfRule>
  </conditionalFormatting>
  <conditionalFormatting sqref="AA143:AB146">
    <cfRule type="cellIs" dxfId="33" priority="153" operator="equal">
      <formula>"X"</formula>
    </cfRule>
  </conditionalFormatting>
  <conditionalFormatting sqref="AA150:AB150">
    <cfRule type="cellIs" dxfId="32" priority="154" operator="equal">
      <formula>"X"</formula>
    </cfRule>
  </conditionalFormatting>
  <conditionalFormatting sqref="AA152:AB152">
    <cfRule type="cellIs" dxfId="31" priority="155" operator="equal">
      <formula>"X"</formula>
    </cfRule>
  </conditionalFormatting>
  <conditionalFormatting sqref="AB155:AB156">
    <cfRule type="cellIs" dxfId="30" priority="156" operator="equal">
      <formula>"X"</formula>
    </cfRule>
  </conditionalFormatting>
  <conditionalFormatting sqref="AB164">
    <cfRule type="cellIs" dxfId="29" priority="157" operator="equal">
      <formula>"X"</formula>
    </cfRule>
  </conditionalFormatting>
  <conditionalFormatting sqref="AB166">
    <cfRule type="cellIs" dxfId="28" priority="158" operator="equal">
      <formula>"X"</formula>
    </cfRule>
  </conditionalFormatting>
  <conditionalFormatting sqref="AB169">
    <cfRule type="cellIs" dxfId="27" priority="159" operator="equal">
      <formula>"X"</formula>
    </cfRule>
  </conditionalFormatting>
  <conditionalFormatting sqref="AB171:AB173">
    <cfRule type="cellIs" dxfId="26" priority="160" operator="equal">
      <formula>"X"</formula>
    </cfRule>
  </conditionalFormatting>
  <conditionalFormatting sqref="AB177:AB179">
    <cfRule type="cellIs" dxfId="25" priority="161" operator="equal">
      <formula>"X"</formula>
    </cfRule>
  </conditionalFormatting>
  <conditionalFormatting sqref="AB181">
    <cfRule type="cellIs" dxfId="24" priority="162" operator="equal">
      <formula>"X"</formula>
    </cfRule>
  </conditionalFormatting>
  <conditionalFormatting sqref="AB189">
    <cfRule type="cellIs" dxfId="23" priority="163" operator="equal">
      <formula>"X"</formula>
    </cfRule>
  </conditionalFormatting>
  <conditionalFormatting sqref="AB191:AB194">
    <cfRule type="cellIs" dxfId="22" priority="164" operator="equal">
      <formula>"X"</formula>
    </cfRule>
  </conditionalFormatting>
  <conditionalFormatting sqref="AB201:AB202">
    <cfRule type="cellIs" dxfId="21" priority="165" operator="equal">
      <formula>"X"</formula>
    </cfRule>
  </conditionalFormatting>
  <conditionalFormatting sqref="AB204">
    <cfRule type="cellIs" dxfId="20" priority="166" operator="equal">
      <formula>"X"</formula>
    </cfRule>
  </conditionalFormatting>
  <conditionalFormatting sqref="AB206:AB207">
    <cfRule type="cellIs" dxfId="19" priority="167" operator="equal">
      <formula>"X"</formula>
    </cfRule>
  </conditionalFormatting>
  <conditionalFormatting sqref="AB209:AB214">
    <cfRule type="cellIs" dxfId="18" priority="168" operator="equal">
      <formula>"X"</formula>
    </cfRule>
  </conditionalFormatting>
  <conditionalFormatting sqref="AB216:AB217">
    <cfRule type="cellIs" dxfId="17" priority="169" operator="equal">
      <formula>"X"</formula>
    </cfRule>
  </conditionalFormatting>
  <conditionalFormatting sqref="AB219:AB220">
    <cfRule type="cellIs" dxfId="16" priority="170" operator="equal">
      <formula>"X"</formula>
    </cfRule>
  </conditionalFormatting>
  <conditionalFormatting sqref="Z222:AB223">
    <cfRule type="cellIs" dxfId="15" priority="171" operator="equal">
      <formula>"X"</formula>
    </cfRule>
  </conditionalFormatting>
  <conditionalFormatting sqref="Z225:AB226">
    <cfRule type="cellIs" dxfId="14" priority="172" operator="equal">
      <formula>"X"</formula>
    </cfRule>
  </conditionalFormatting>
  <conditionalFormatting sqref="Z231:AB232">
    <cfRule type="cellIs" dxfId="13" priority="173" operator="equal">
      <formula>"X"</formula>
    </cfRule>
  </conditionalFormatting>
  <conditionalFormatting sqref="AB239:AB242">
    <cfRule type="cellIs" dxfId="12" priority="174" operator="equal">
      <formula>"X"</formula>
    </cfRule>
  </conditionalFormatting>
  <conditionalFormatting sqref="AB245">
    <cfRule type="cellIs" dxfId="11" priority="175" operator="equal">
      <formula>"X"</formula>
    </cfRule>
  </conditionalFormatting>
  <conditionalFormatting sqref="AB250:AB252">
    <cfRule type="cellIs" dxfId="10" priority="176" operator="equal">
      <formula>"X"</formula>
    </cfRule>
  </conditionalFormatting>
  <conditionalFormatting sqref="AA276:AB277">
    <cfRule type="cellIs" dxfId="9" priority="177" operator="equal">
      <formula>"X"</formula>
    </cfRule>
  </conditionalFormatting>
  <conditionalFormatting sqref="AB280">
    <cfRule type="cellIs" dxfId="8" priority="178" operator="equal">
      <formula>"X"</formula>
    </cfRule>
  </conditionalFormatting>
  <conditionalFormatting sqref="AB282:AB284">
    <cfRule type="cellIs" dxfId="7" priority="179" operator="equal">
      <formula>"X"</formula>
    </cfRule>
  </conditionalFormatting>
  <conditionalFormatting sqref="AB291:AB292">
    <cfRule type="cellIs" dxfId="6" priority="180" operator="equal">
      <formula>"X"</formula>
    </cfRule>
  </conditionalFormatting>
  <conditionalFormatting sqref="B1:B293">
    <cfRule type="cellIs" dxfId="5" priority="181" operator="between">
      <formula>3</formula>
      <formula>4</formula>
    </cfRule>
  </conditionalFormatting>
  <conditionalFormatting sqref="A294:AB294">
    <cfRule type="cellIs" dxfId="4" priority="182" operator="between">
      <formula>20</formula>
      <formula>30</formula>
    </cfRule>
  </conditionalFormatting>
  <conditionalFormatting sqref="A294:AB294">
    <cfRule type="cellIs" dxfId="3" priority="183" operator="between">
      <formula>30</formula>
      <formula>50</formula>
    </cfRule>
  </conditionalFormatting>
  <conditionalFormatting sqref="B1:B293">
    <cfRule type="cellIs" dxfId="2" priority="184" operator="lessThan">
      <formula>3</formula>
    </cfRule>
  </conditionalFormatting>
  <conditionalFormatting sqref="B1:B293">
    <cfRule type="cellIs" dxfId="1" priority="185" operator="between">
      <formula>5</formula>
      <formula>6</formula>
    </cfRule>
  </conditionalFormatting>
  <conditionalFormatting sqref="A294:AB294">
    <cfRule type="cellIs" dxfId="0" priority="186" operator="greaterThan">
      <formula>50</formula>
    </cfRule>
  </conditionalFormatting>
  <hyperlinks>
    <hyperlink ref="A1" r:id="rId1" display="http://blog.cloudfour.com/common-patterns/"/>
    <hyperlink ref="D1" r:id="rId2" display="http://getbootstrap.com/"/>
    <hyperlink ref="E1" r:id="rId3" display="http://foundation.zurb.com/"/>
    <hyperlink ref="F1" r:id="rId4" display="http://patternprimer.adactio.com/"/>
    <hyperlink ref="G1" r:id="rId5" display="http://brettjankord.com/projects/style-guide-boilerplate/"/>
    <hyperlink ref="H1" r:id="rId6" display="http://barebones.paulrobertlloyd.com/"/>
    <hyperlink ref="I1" r:id="rId7" display="http://typeplate.com/"/>
    <hyperlink ref="J1" r:id="rId8" display="http://clearleft.com/styleguide/"/>
    <hyperlink ref="K1" r:id="rId9" display="http://www.mezzoblue.com/downloads/markupguide/"/>
    <hyperlink ref="L1" r:id="rId10" display="http://www.starbucks.com/static/reference/styleguide/"/>
    <hyperlink ref="M1" r:id="rId11" display="http://www.paulrobertlloyd.com/about/styleguide/"/>
    <hyperlink ref="N1" r:id="rId12" display="http://baselinecss.com/"/>
    <hyperlink ref="O1" r:id="rId13" display="https://github.com/styleguide/css"/>
    <hyperlink ref="P1" r:id="rId14" display="http://pea.rs/"/>
    <hyperlink ref="Q1" r:id="rId15" display="http://bradfrost.github.com/this-is-responsive/patterns.html"/>
    <hyperlink ref="R1" r:id="rId16" display="http://inuitcss.com/"/>
    <hyperlink ref="S1" r:id="rId17" display="https://docs.atlassian.com/aui/latest/"/>
    <hyperlink ref="T1" r:id="rId18" display="http://topcoat.io/"/>
    <hyperlink ref="U1" r:id="rId19" display="http://tuktuk.tapquo.com/"/>
    <hyperlink ref="V1" r:id="rId20" display="http://malarkey.github.io/Rock-Hammer/"/>
    <hyperlink ref="W1" r:id="rId21" display="http://purecss.io/"/>
    <hyperlink ref="X1" r:id="rId22" display="http://gumbyframework.com/"/>
    <hyperlink ref="Y1" r:id="rId23" display="http://primercss.io/"/>
    <hyperlink ref="Z1" r:id="rId24" display="http://semantic-ui.com/"/>
    <hyperlink ref="AA1" r:id="rId25" display="http://materializecss.com/"/>
    <hyperlink ref="AB1" r:id="rId26" display="http://getuikit.com/"/>
  </hyperlinks>
  <pageMargins left="0.25" right="0.25" top="0.75" bottom="0.75" header="0.3" footer="0.3"/>
  <pageSetup paperSize="5" scale="37" fitToHeight="0" orientation="landscape" verticalDpi="597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Framework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hammermc</dc:creator>
  <cp:lastModifiedBy>Constance</cp:lastModifiedBy>
  <cp:lastPrinted>2016-10-03T20:52:27Z</cp:lastPrinted>
  <dcterms:created xsi:type="dcterms:W3CDTF">2016-10-03T20:53:11Z</dcterms:created>
  <dcterms:modified xsi:type="dcterms:W3CDTF">2016-10-03T20:53:11Z</dcterms:modified>
</cp:coreProperties>
</file>